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ndezrc\OneDrive - MH de CR\ESCRITORIO\"/>
    </mc:Choice>
  </mc:AlternateContent>
  <xr:revisionPtr revIDLastSave="6" documentId="8_{18EF74DD-569C-48C4-85A5-D658B23DA464}" xr6:coauthVersionLast="36" xr6:coauthVersionMax="36" xr10:uidLastSave="{B2A88C6E-F90A-4AA3-9D36-D73094019746}"/>
  <bookViews>
    <workbookView xWindow="0" yWindow="0" windowWidth="23040" windowHeight="9072" activeTab="1" xr2:uid="{00000000-000D-0000-FFFF-FFFF00000000}"/>
  </bookViews>
  <sheets>
    <sheet name="Colones" sheetId="3" r:id="rId1"/>
    <sheet name="Dólares" sheetId="4" r:id="rId2"/>
  </sheets>
  <calcPr calcId="191029"/>
</workbook>
</file>

<file path=xl/calcChain.xml><?xml version="1.0" encoding="utf-8"?>
<calcChain xmlns="http://schemas.openxmlformats.org/spreadsheetml/2006/main">
  <c r="G91" i="4" l="1"/>
  <c r="F91" i="4"/>
  <c r="G171" i="3"/>
  <c r="F171" i="3"/>
  <c r="G87" i="4" l="1"/>
  <c r="F87" i="4"/>
  <c r="G165" i="3"/>
  <c r="F165" i="3"/>
  <c r="G84" i="4" l="1"/>
  <c r="F84" i="4"/>
  <c r="G160" i="3"/>
  <c r="F160" i="3"/>
  <c r="G81" i="4" l="1"/>
  <c r="F81" i="4"/>
  <c r="G156" i="3"/>
  <c r="F156" i="3"/>
  <c r="G77" i="4" l="1"/>
  <c r="F77" i="4"/>
  <c r="G151" i="3"/>
  <c r="F151" i="3"/>
  <c r="G146" i="3" l="1"/>
  <c r="F146" i="3"/>
  <c r="G73" i="4" l="1"/>
  <c r="F73" i="4"/>
  <c r="G140" i="3"/>
  <c r="F140" i="3"/>
  <c r="G69" i="4" l="1"/>
  <c r="F69" i="4"/>
  <c r="G135" i="3"/>
  <c r="F135" i="3"/>
  <c r="G130" i="3" l="1"/>
  <c r="F130" i="3"/>
  <c r="G66" i="4" l="1"/>
  <c r="F66" i="4"/>
  <c r="G125" i="3"/>
  <c r="F125" i="3"/>
  <c r="G62" i="4" l="1"/>
  <c r="F62" i="4"/>
  <c r="G120" i="3"/>
  <c r="F120" i="3"/>
  <c r="G59" i="4" l="1"/>
  <c r="F59" i="4"/>
  <c r="G114" i="3"/>
  <c r="F114" i="3"/>
  <c r="G56" i="4" l="1"/>
  <c r="F56" i="4"/>
  <c r="G110" i="3"/>
  <c r="F110" i="3"/>
  <c r="G54" i="4" l="1"/>
  <c r="F54" i="4"/>
  <c r="F105" i="3"/>
  <c r="G51" i="4" l="1"/>
  <c r="F51" i="4"/>
  <c r="G101" i="3"/>
  <c r="F101" i="3"/>
  <c r="G47" i="4" l="1"/>
  <c r="F47" i="4"/>
  <c r="G97" i="3" l="1"/>
  <c r="F97" i="3"/>
  <c r="G44" i="4" l="1"/>
  <c r="F44" i="4"/>
  <c r="F92" i="3"/>
  <c r="G89" i="3" l="1"/>
  <c r="F89" i="3"/>
  <c r="G83" i="3" l="1"/>
  <c r="F83" i="3"/>
  <c r="G41" i="4" l="1"/>
  <c r="F41" i="4"/>
  <c r="G78" i="3"/>
  <c r="F78" i="3"/>
  <c r="G38" i="4" l="1"/>
  <c r="F38" i="4"/>
  <c r="G74" i="3"/>
  <c r="F74" i="3"/>
  <c r="G36" i="4" l="1"/>
  <c r="F36" i="4"/>
  <c r="G69" i="3"/>
  <c r="F69" i="3"/>
  <c r="G65" i="3" l="1"/>
  <c r="F65" i="3"/>
  <c r="G32" i="4"/>
  <c r="F32" i="4"/>
  <c r="G29" i="4" l="1"/>
  <c r="F29" i="4"/>
  <c r="G60" i="3"/>
  <c r="F60" i="3"/>
  <c r="G27" i="4" l="1"/>
  <c r="F27" i="4"/>
  <c r="G56" i="3"/>
  <c r="F56" i="3"/>
  <c r="G52" i="3" l="1"/>
  <c r="F52" i="3"/>
  <c r="G24" i="4" l="1"/>
  <c r="F24" i="4"/>
  <c r="F47" i="3"/>
  <c r="G47" i="3"/>
  <c r="F42" i="3" l="1"/>
  <c r="G42" i="3"/>
  <c r="G21" i="4" l="1"/>
  <c r="F21" i="4"/>
  <c r="G37" i="3" l="1"/>
  <c r="F37" i="3"/>
  <c r="G18" i="4" l="1"/>
  <c r="F18" i="4"/>
  <c r="G32" i="3"/>
  <c r="F32" i="3"/>
  <c r="G14" i="4" l="1"/>
  <c r="F14" i="4"/>
  <c r="G28" i="3"/>
  <c r="F28" i="3"/>
  <c r="G12" i="4" l="1"/>
  <c r="F12" i="4"/>
  <c r="G25" i="3"/>
  <c r="F25" i="3"/>
  <c r="G20" i="3" l="1"/>
  <c r="F20" i="3"/>
  <c r="G9" i="4" l="1"/>
  <c r="F9" i="4"/>
  <c r="G16" i="3" l="1"/>
  <c r="F16" i="3" l="1"/>
  <c r="G11" i="3" l="1"/>
  <c r="F11" i="3" l="1"/>
  <c r="G105" i="3" l="1"/>
</calcChain>
</file>

<file path=xl/sharedStrings.xml><?xml version="1.0" encoding="utf-8"?>
<sst xmlns="http://schemas.openxmlformats.org/spreadsheetml/2006/main" count="500" uniqueCount="109">
  <si>
    <t xml:space="preserve">Ministerio de Hacienda: Resultados de Subastas y Ventanillas Electrónicas </t>
  </si>
  <si>
    <t>cifras en millones de colones</t>
  </si>
  <si>
    <t>Fecha de Operación</t>
  </si>
  <si>
    <t>Serie</t>
  </si>
  <si>
    <t>Monto Ofertado</t>
  </si>
  <si>
    <t>Monto asignado</t>
  </si>
  <si>
    <t>Rend. Ofertado Mínimo</t>
  </si>
  <si>
    <t>Rend. Ofertado Máximo</t>
  </si>
  <si>
    <t>Rend. Asignado Máximo</t>
  </si>
  <si>
    <t>Plazo al vencimiento</t>
  </si>
  <si>
    <t>Fuente: Tesorería Nacional</t>
  </si>
  <si>
    <t>NS: No hubo subasta.</t>
  </si>
  <si>
    <t>NA: No asignó.</t>
  </si>
  <si>
    <t>NO: No se ofertó.</t>
  </si>
  <si>
    <t>Tabla de Nemotécnicos:</t>
  </si>
  <si>
    <t>Detalle</t>
  </si>
  <si>
    <t>Nemotécnico</t>
  </si>
  <si>
    <t>Títulos de Propiedad Deuda Intera Cero Cupón Colones</t>
  </si>
  <si>
    <t>CRN</t>
  </si>
  <si>
    <t>Títulos de Propiedad Deuda Interna Tasa Fija Colones</t>
  </si>
  <si>
    <t>CRG</t>
  </si>
  <si>
    <t>Títulos de Propiedad Deuda Interna Tasa Básica Colones</t>
  </si>
  <si>
    <t>CRB</t>
  </si>
  <si>
    <t>Títulos de Propiedad Deuda Interna Tasa Fija en Unidades de Desarrollo</t>
  </si>
  <si>
    <t>CRU</t>
  </si>
  <si>
    <t>Títulos de Propiedad Deuda Interna Real Ajustable Soberano</t>
  </si>
  <si>
    <t>CRS</t>
  </si>
  <si>
    <t>cifras en millones de dólares</t>
  </si>
  <si>
    <t>Títulos de Propiedad Deuda Interna Tasa Fija Dólares</t>
  </si>
  <si>
    <t>CRG$</t>
  </si>
  <si>
    <t>NO</t>
  </si>
  <si>
    <t>CRG250832</t>
  </si>
  <si>
    <t>CRG250827</t>
  </si>
  <si>
    <t>CRN161122</t>
  </si>
  <si>
    <t>de instrumentos en colones y Unidades de Desarrollo, Año 2022</t>
  </si>
  <si>
    <t>de instrumentos en dólares, Año 2022</t>
  </si>
  <si>
    <t>Plataforma</t>
  </si>
  <si>
    <t>SINPE</t>
  </si>
  <si>
    <t xml:space="preserve">Total 10/1/2022 </t>
  </si>
  <si>
    <t>CRU250140</t>
  </si>
  <si>
    <t xml:space="preserve">Total 17/1/2022 </t>
  </si>
  <si>
    <t>SIOPEL</t>
  </si>
  <si>
    <t>CRG290125</t>
  </si>
  <si>
    <t>CRG200629</t>
  </si>
  <si>
    <t>CRG250636</t>
  </si>
  <si>
    <t>CRU250134</t>
  </si>
  <si>
    <t>NA</t>
  </si>
  <si>
    <t>CRG$241127</t>
  </si>
  <si>
    <t>CRG$260532</t>
  </si>
  <si>
    <t xml:space="preserve">Total 24/1/2022 </t>
  </si>
  <si>
    <t>CRS230431</t>
  </si>
  <si>
    <t xml:space="preserve">Total 7/2/2022 </t>
  </si>
  <si>
    <t>CRG$230529</t>
  </si>
  <si>
    <t>15/2/2022 Extraordiaria</t>
  </si>
  <si>
    <t>Total 15/2/2022 Extraordinaria</t>
  </si>
  <si>
    <t>CRG$200526</t>
  </si>
  <si>
    <t>15/2/2022 Extraordinaria</t>
  </si>
  <si>
    <t xml:space="preserve">Total 21/2/2022 </t>
  </si>
  <si>
    <t>CRN120423</t>
  </si>
  <si>
    <t xml:space="preserve">Total 28/2/2022 </t>
  </si>
  <si>
    <t>CRU220743</t>
  </si>
  <si>
    <t xml:space="preserve">Total 14/3/2022 </t>
  </si>
  <si>
    <t xml:space="preserve">Total 28/3/2022 </t>
  </si>
  <si>
    <t xml:space="preserve">Total 4/4/2022 </t>
  </si>
  <si>
    <t xml:space="preserve">Total 18/4/2022 </t>
  </si>
  <si>
    <t xml:space="preserve">Total 25/4/2022 </t>
  </si>
  <si>
    <t>CRE$120723</t>
  </si>
  <si>
    <t xml:space="preserve">Total 9/5/2022 </t>
  </si>
  <si>
    <t xml:space="preserve">Total 23/5/2022 </t>
  </si>
  <si>
    <t xml:space="preserve">Total 6/6/2022 </t>
  </si>
  <si>
    <t xml:space="preserve">Total 20/6/2022 </t>
  </si>
  <si>
    <t xml:space="preserve">Total 27/6/2022 </t>
  </si>
  <si>
    <t>CRN151123</t>
  </si>
  <si>
    <t>Total 4/7/2022</t>
  </si>
  <si>
    <t>Total 18/7/2022</t>
  </si>
  <si>
    <t>-</t>
  </si>
  <si>
    <t xml:space="preserve">Total 18/7/2022 </t>
  </si>
  <si>
    <t>CRG220835</t>
  </si>
  <si>
    <t xml:space="preserve">Total 1/8/2022 </t>
  </si>
  <si>
    <t>CRG$240534</t>
  </si>
  <si>
    <t xml:space="preserve">Total 12/8/2022 </t>
  </si>
  <si>
    <t>Total 22/8/2022</t>
  </si>
  <si>
    <t xml:space="preserve">Total 22/8/2022 </t>
  </si>
  <si>
    <t xml:space="preserve">Total 29/8/2022 </t>
  </si>
  <si>
    <t xml:space="preserve">Total 12/9/2022 </t>
  </si>
  <si>
    <t xml:space="preserve">Total 16/9/2022 </t>
  </si>
  <si>
    <t>CRN130923</t>
  </si>
  <si>
    <t>CRG250226</t>
  </si>
  <si>
    <t>N/A</t>
  </si>
  <si>
    <t>Total 3/10/2022</t>
  </si>
  <si>
    <t xml:space="preserve">Total 3/10/2022 </t>
  </si>
  <si>
    <t>CRG$290524</t>
  </si>
  <si>
    <t xml:space="preserve">Total 10/10/2022 </t>
  </si>
  <si>
    <t xml:space="preserve">Total 17/10/2022 </t>
  </si>
  <si>
    <t xml:space="preserve">Total 31/10/2022 </t>
  </si>
  <si>
    <t>Total 7/11/2022</t>
  </si>
  <si>
    <t>Total 21/11/2022</t>
  </si>
  <si>
    <t xml:space="preserve">Total 21/11/2022 </t>
  </si>
  <si>
    <t>CRE$190423</t>
  </si>
  <si>
    <t>Total 28/11/2022</t>
  </si>
  <si>
    <t xml:space="preserve">Total 28/11/2022 </t>
  </si>
  <si>
    <t>Subasta Extraordinaria 6/12/2022</t>
  </si>
  <si>
    <t>Total Subasta Extraordinaria 6/12/2022</t>
  </si>
  <si>
    <t xml:space="preserve">Total Subasta Extraordinaria 6/12/2022 </t>
  </si>
  <si>
    <t>CRU260745</t>
  </si>
  <si>
    <t>Total 12/12/2022</t>
  </si>
  <si>
    <t>CRG220633</t>
  </si>
  <si>
    <t>Total 19/12/2022</t>
  </si>
  <si>
    <t xml:space="preserve">Total 19/12/2022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</si>
</sst>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[Black]dd/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4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3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0" fillId="0" borderId="0" xfId="0" applyFill="1"/>
    <xf numFmtId="164" fontId="5" fillId="0" borderId="0" xfId="2" applyNumberFormat="1" applyFill="1" applyBorder="1" applyAlignment="1">
      <alignment horizontal="right"/>
    </xf>
    <xf numFmtId="165" fontId="5" fillId="0" borderId="0" xfId="2" applyNumberFormat="1" applyFill="1" applyBorder="1" applyAlignment="1" applyProtection="1">
      <alignment vertical="center"/>
    </xf>
    <xf numFmtId="165" fontId="4" fillId="3" borderId="0" xfId="2" applyNumberFormat="1" applyFont="1" applyFill="1" applyBorder="1" applyAlignment="1">
      <alignment horizontal="center" vertical="center"/>
    </xf>
    <xf numFmtId="0" fontId="4" fillId="3" borderId="0" xfId="2" applyFont="1" applyFill="1" applyBorder="1"/>
    <xf numFmtId="164" fontId="4" fillId="3" borderId="0" xfId="2" applyNumberFormat="1" applyFont="1" applyFill="1" applyBorder="1" applyAlignment="1">
      <alignment horizontal="right"/>
    </xf>
    <xf numFmtId="164" fontId="0" fillId="0" borderId="0" xfId="1" applyFont="1"/>
    <xf numFmtId="0" fontId="0" fillId="0" borderId="0" xfId="0" applyFont="1"/>
    <xf numFmtId="165" fontId="0" fillId="0" borderId="0" xfId="0" applyNumberFormat="1" applyBorder="1"/>
    <xf numFmtId="165" fontId="4" fillId="0" borderId="0" xfId="2" applyNumberFormat="1" applyFont="1" applyFill="1" applyBorder="1" applyAlignment="1">
      <alignment horizontal="center" vertical="center"/>
    </xf>
    <xf numFmtId="0" fontId="4" fillId="0" borderId="0" xfId="2" applyFont="1" applyFill="1" applyBorder="1"/>
    <xf numFmtId="0" fontId="4" fillId="0" borderId="0" xfId="0" applyFont="1" applyFill="1"/>
    <xf numFmtId="0" fontId="0" fillId="0" borderId="0" xfId="0" applyFont="1" applyFill="1"/>
    <xf numFmtId="1" fontId="5" fillId="0" borderId="0" xfId="3" applyNumberFormat="1" applyFont="1" applyFill="1" applyBorder="1" applyAlignment="1">
      <alignment horizontal="center"/>
    </xf>
    <xf numFmtId="1" fontId="5" fillId="0" borderId="0" xfId="2" applyNumberFormat="1" applyFill="1" applyBorder="1" applyAlignment="1">
      <alignment horizontal="center"/>
    </xf>
    <xf numFmtId="0" fontId="0" fillId="0" borderId="0" xfId="0" applyFont="1" applyAlignment="1">
      <alignment horizontal="right"/>
    </xf>
    <xf numFmtId="164" fontId="5" fillId="0" borderId="0" xfId="2" applyNumberForma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0" fontId="4" fillId="3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164" fontId="4" fillId="3" borderId="0" xfId="2" applyNumberFormat="1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1" xfId="0" applyBorder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14" fontId="5" fillId="0" borderId="0" xfId="2" applyNumberForma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4" fontId="5" fillId="0" borderId="0" xfId="2" applyNumberForma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4" fontId="5" fillId="0" borderId="0" xfId="2" applyNumberForma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4" fontId="5" fillId="0" borderId="0" xfId="2" applyNumberFormat="1" applyFill="1" applyBorder="1" applyAlignment="1" applyProtection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164" fontId="5" fillId="0" borderId="0" xfId="2" applyNumberFormat="1" applyFont="1" applyFill="1" applyBorder="1" applyAlignment="1">
      <alignment horizontal="center"/>
    </xf>
    <xf numFmtId="10" fontId="5" fillId="0" borderId="0" xfId="2" applyNumberFormat="1" applyFont="1" applyFill="1" applyBorder="1" applyAlignment="1">
      <alignment horizontal="center"/>
    </xf>
    <xf numFmtId="165" fontId="5" fillId="0" borderId="0" xfId="2" applyNumberFormat="1" applyFill="1" applyBorder="1" applyAlignment="1" applyProtection="1">
      <alignment horizontal="center" vertical="center"/>
    </xf>
    <xf numFmtId="14" fontId="5" fillId="0" borderId="0" xfId="2" applyNumberForma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5" fontId="4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</cellXfs>
  <cellStyles count="6">
    <cellStyle name="Millares" xfId="1" builtinId="3"/>
    <cellStyle name="Millares 3" xfId="5" xr:uid="{00000000-0005-0000-0000-000001000000}"/>
    <cellStyle name="Millares 4" xfId="3" xr:uid="{00000000-0005-0000-0000-000002000000}"/>
    <cellStyle name="Normal" xfId="0" builtinId="0"/>
    <cellStyle name="Normal 2" xfId="4" xr:uid="{00000000-0005-0000-0000-000004000000}"/>
    <cellStyle name="Normal 5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</xdr:rowOff>
    </xdr:from>
    <xdr:to>
      <xdr:col>2</xdr:col>
      <xdr:colOff>445746</xdr:colOff>
      <xdr:row>2</xdr:row>
      <xdr:rowOff>114300</xdr:rowOff>
    </xdr:to>
    <xdr:pic>
      <xdr:nvPicPr>
        <xdr:cNvPr id="3" name="1 Imagen" descr="TESORERÍA NACION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"/>
          <a:ext cx="139824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9525</xdr:rowOff>
    </xdr:from>
    <xdr:to>
      <xdr:col>2</xdr:col>
      <xdr:colOff>445746</xdr:colOff>
      <xdr:row>2</xdr:row>
      <xdr:rowOff>114300</xdr:rowOff>
    </xdr:to>
    <xdr:pic>
      <xdr:nvPicPr>
        <xdr:cNvPr id="2" name="1 Imagen" descr="TESORERÍA NACIONA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9525"/>
          <a:ext cx="139824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249977111117893"/>
  </sheetPr>
  <dimension ref="B1:Q186"/>
  <sheetViews>
    <sheetView topLeftCell="B154" workbookViewId="0">
      <selection activeCell="C175" sqref="C175"/>
    </sheetView>
  </sheetViews>
  <sheetFormatPr baseColWidth="10" defaultColWidth="11.44140625" defaultRowHeight="14.4" x14ac:dyDescent="0.3"/>
  <cols>
    <col min="2" max="2" width="4" style="6" customWidth="1"/>
    <col min="3" max="3" width="59.77734375" bestFit="1" customWidth="1"/>
    <col min="4" max="4" width="12.21875" bestFit="1" customWidth="1"/>
    <col min="5" max="5" width="13.33203125" style="13" customWidth="1"/>
    <col min="6" max="6" width="15" style="13" bestFit="1" customWidth="1"/>
    <col min="7" max="7" width="15.44140625" style="13" bestFit="1" customWidth="1"/>
    <col min="8" max="9" width="14.6640625" style="13" bestFit="1" customWidth="1"/>
    <col min="10" max="10" width="15.33203125" style="13" bestFit="1" customWidth="1"/>
    <col min="11" max="11" width="20.33203125" style="13" bestFit="1" customWidth="1"/>
    <col min="12" max="12" width="17.5546875" bestFit="1" customWidth="1"/>
    <col min="13" max="13" width="16.88671875" bestFit="1" customWidth="1"/>
    <col min="261" max="261" width="4" customWidth="1"/>
    <col min="262" max="262" width="21.33203125" bestFit="1" customWidth="1"/>
    <col min="263" max="263" width="11.33203125" bestFit="1" customWidth="1"/>
    <col min="264" max="265" width="17.5546875" bestFit="1" customWidth="1"/>
    <col min="266" max="267" width="14.6640625" bestFit="1" customWidth="1"/>
    <col min="268" max="268" width="17.5546875" bestFit="1" customWidth="1"/>
    <col min="517" max="517" width="4" customWidth="1"/>
    <col min="518" max="518" width="21.33203125" bestFit="1" customWidth="1"/>
    <col min="519" max="519" width="11.33203125" bestFit="1" customWidth="1"/>
    <col min="520" max="521" width="17.5546875" bestFit="1" customWidth="1"/>
    <col min="522" max="523" width="14.6640625" bestFit="1" customWidth="1"/>
    <col min="524" max="524" width="17.5546875" bestFit="1" customWidth="1"/>
    <col min="773" max="773" width="4" customWidth="1"/>
    <col min="774" max="774" width="21.33203125" bestFit="1" customWidth="1"/>
    <col min="775" max="775" width="11.33203125" bestFit="1" customWidth="1"/>
    <col min="776" max="777" width="17.5546875" bestFit="1" customWidth="1"/>
    <col min="778" max="779" width="14.6640625" bestFit="1" customWidth="1"/>
    <col min="780" max="780" width="17.5546875" bestFit="1" customWidth="1"/>
    <col min="1029" max="1029" width="4" customWidth="1"/>
    <col min="1030" max="1030" width="21.33203125" bestFit="1" customWidth="1"/>
    <col min="1031" max="1031" width="11.33203125" bestFit="1" customWidth="1"/>
    <col min="1032" max="1033" width="17.5546875" bestFit="1" customWidth="1"/>
    <col min="1034" max="1035" width="14.6640625" bestFit="1" customWidth="1"/>
    <col min="1036" max="1036" width="17.5546875" bestFit="1" customWidth="1"/>
    <col min="1285" max="1285" width="4" customWidth="1"/>
    <col min="1286" max="1286" width="21.33203125" bestFit="1" customWidth="1"/>
    <col min="1287" max="1287" width="11.33203125" bestFit="1" customWidth="1"/>
    <col min="1288" max="1289" width="17.5546875" bestFit="1" customWidth="1"/>
    <col min="1290" max="1291" width="14.6640625" bestFit="1" customWidth="1"/>
    <col min="1292" max="1292" width="17.5546875" bestFit="1" customWidth="1"/>
    <col min="1541" max="1541" width="4" customWidth="1"/>
    <col min="1542" max="1542" width="21.33203125" bestFit="1" customWidth="1"/>
    <col min="1543" max="1543" width="11.33203125" bestFit="1" customWidth="1"/>
    <col min="1544" max="1545" width="17.5546875" bestFit="1" customWidth="1"/>
    <col min="1546" max="1547" width="14.6640625" bestFit="1" customWidth="1"/>
    <col min="1548" max="1548" width="17.5546875" bestFit="1" customWidth="1"/>
    <col min="1797" max="1797" width="4" customWidth="1"/>
    <col min="1798" max="1798" width="21.33203125" bestFit="1" customWidth="1"/>
    <col min="1799" max="1799" width="11.33203125" bestFit="1" customWidth="1"/>
    <col min="1800" max="1801" width="17.5546875" bestFit="1" customWidth="1"/>
    <col min="1802" max="1803" width="14.6640625" bestFit="1" customWidth="1"/>
    <col min="1804" max="1804" width="17.5546875" bestFit="1" customWidth="1"/>
    <col min="2053" max="2053" width="4" customWidth="1"/>
    <col min="2054" max="2054" width="21.33203125" bestFit="1" customWidth="1"/>
    <col min="2055" max="2055" width="11.33203125" bestFit="1" customWidth="1"/>
    <col min="2056" max="2057" width="17.5546875" bestFit="1" customWidth="1"/>
    <col min="2058" max="2059" width="14.6640625" bestFit="1" customWidth="1"/>
    <col min="2060" max="2060" width="17.5546875" bestFit="1" customWidth="1"/>
    <col min="2309" max="2309" width="4" customWidth="1"/>
    <col min="2310" max="2310" width="21.33203125" bestFit="1" customWidth="1"/>
    <col min="2311" max="2311" width="11.33203125" bestFit="1" customWidth="1"/>
    <col min="2312" max="2313" width="17.5546875" bestFit="1" customWidth="1"/>
    <col min="2314" max="2315" width="14.6640625" bestFit="1" customWidth="1"/>
    <col min="2316" max="2316" width="17.5546875" bestFit="1" customWidth="1"/>
    <col min="2565" max="2565" width="4" customWidth="1"/>
    <col min="2566" max="2566" width="21.33203125" bestFit="1" customWidth="1"/>
    <col min="2567" max="2567" width="11.33203125" bestFit="1" customWidth="1"/>
    <col min="2568" max="2569" width="17.5546875" bestFit="1" customWidth="1"/>
    <col min="2570" max="2571" width="14.6640625" bestFit="1" customWidth="1"/>
    <col min="2572" max="2572" width="17.5546875" bestFit="1" customWidth="1"/>
    <col min="2821" max="2821" width="4" customWidth="1"/>
    <col min="2822" max="2822" width="21.33203125" bestFit="1" customWidth="1"/>
    <col min="2823" max="2823" width="11.33203125" bestFit="1" customWidth="1"/>
    <col min="2824" max="2825" width="17.5546875" bestFit="1" customWidth="1"/>
    <col min="2826" max="2827" width="14.6640625" bestFit="1" customWidth="1"/>
    <col min="2828" max="2828" width="17.5546875" bestFit="1" customWidth="1"/>
    <col min="3077" max="3077" width="4" customWidth="1"/>
    <col min="3078" max="3078" width="21.33203125" bestFit="1" customWidth="1"/>
    <col min="3079" max="3079" width="11.33203125" bestFit="1" customWidth="1"/>
    <col min="3080" max="3081" width="17.5546875" bestFit="1" customWidth="1"/>
    <col min="3082" max="3083" width="14.6640625" bestFit="1" customWidth="1"/>
    <col min="3084" max="3084" width="17.5546875" bestFit="1" customWidth="1"/>
    <col min="3333" max="3333" width="4" customWidth="1"/>
    <col min="3334" max="3334" width="21.33203125" bestFit="1" customWidth="1"/>
    <col min="3335" max="3335" width="11.33203125" bestFit="1" customWidth="1"/>
    <col min="3336" max="3337" width="17.5546875" bestFit="1" customWidth="1"/>
    <col min="3338" max="3339" width="14.6640625" bestFit="1" customWidth="1"/>
    <col min="3340" max="3340" width="17.5546875" bestFit="1" customWidth="1"/>
    <col min="3589" max="3589" width="4" customWidth="1"/>
    <col min="3590" max="3590" width="21.33203125" bestFit="1" customWidth="1"/>
    <col min="3591" max="3591" width="11.33203125" bestFit="1" customWidth="1"/>
    <col min="3592" max="3593" width="17.5546875" bestFit="1" customWidth="1"/>
    <col min="3594" max="3595" width="14.6640625" bestFit="1" customWidth="1"/>
    <col min="3596" max="3596" width="17.5546875" bestFit="1" customWidth="1"/>
    <col min="3845" max="3845" width="4" customWidth="1"/>
    <col min="3846" max="3846" width="21.33203125" bestFit="1" customWidth="1"/>
    <col min="3847" max="3847" width="11.33203125" bestFit="1" customWidth="1"/>
    <col min="3848" max="3849" width="17.5546875" bestFit="1" customWidth="1"/>
    <col min="3850" max="3851" width="14.6640625" bestFit="1" customWidth="1"/>
    <col min="3852" max="3852" width="17.5546875" bestFit="1" customWidth="1"/>
    <col min="4101" max="4101" width="4" customWidth="1"/>
    <col min="4102" max="4102" width="21.33203125" bestFit="1" customWidth="1"/>
    <col min="4103" max="4103" width="11.33203125" bestFit="1" customWidth="1"/>
    <col min="4104" max="4105" width="17.5546875" bestFit="1" customWidth="1"/>
    <col min="4106" max="4107" width="14.6640625" bestFit="1" customWidth="1"/>
    <col min="4108" max="4108" width="17.5546875" bestFit="1" customWidth="1"/>
    <col min="4357" max="4357" width="4" customWidth="1"/>
    <col min="4358" max="4358" width="21.33203125" bestFit="1" customWidth="1"/>
    <col min="4359" max="4359" width="11.33203125" bestFit="1" customWidth="1"/>
    <col min="4360" max="4361" width="17.5546875" bestFit="1" customWidth="1"/>
    <col min="4362" max="4363" width="14.6640625" bestFit="1" customWidth="1"/>
    <col min="4364" max="4364" width="17.5546875" bestFit="1" customWidth="1"/>
    <col min="4613" max="4613" width="4" customWidth="1"/>
    <col min="4614" max="4614" width="21.33203125" bestFit="1" customWidth="1"/>
    <col min="4615" max="4615" width="11.33203125" bestFit="1" customWidth="1"/>
    <col min="4616" max="4617" width="17.5546875" bestFit="1" customWidth="1"/>
    <col min="4618" max="4619" width="14.6640625" bestFit="1" customWidth="1"/>
    <col min="4620" max="4620" width="17.5546875" bestFit="1" customWidth="1"/>
    <col min="4869" max="4869" width="4" customWidth="1"/>
    <col min="4870" max="4870" width="21.33203125" bestFit="1" customWidth="1"/>
    <col min="4871" max="4871" width="11.33203125" bestFit="1" customWidth="1"/>
    <col min="4872" max="4873" width="17.5546875" bestFit="1" customWidth="1"/>
    <col min="4874" max="4875" width="14.6640625" bestFit="1" customWidth="1"/>
    <col min="4876" max="4876" width="17.5546875" bestFit="1" customWidth="1"/>
    <col min="5125" max="5125" width="4" customWidth="1"/>
    <col min="5126" max="5126" width="21.33203125" bestFit="1" customWidth="1"/>
    <col min="5127" max="5127" width="11.33203125" bestFit="1" customWidth="1"/>
    <col min="5128" max="5129" width="17.5546875" bestFit="1" customWidth="1"/>
    <col min="5130" max="5131" width="14.6640625" bestFit="1" customWidth="1"/>
    <col min="5132" max="5132" width="17.5546875" bestFit="1" customWidth="1"/>
    <col min="5381" max="5381" width="4" customWidth="1"/>
    <col min="5382" max="5382" width="21.33203125" bestFit="1" customWidth="1"/>
    <col min="5383" max="5383" width="11.33203125" bestFit="1" customWidth="1"/>
    <col min="5384" max="5385" width="17.5546875" bestFit="1" customWidth="1"/>
    <col min="5386" max="5387" width="14.6640625" bestFit="1" customWidth="1"/>
    <col min="5388" max="5388" width="17.5546875" bestFit="1" customWidth="1"/>
    <col min="5637" max="5637" width="4" customWidth="1"/>
    <col min="5638" max="5638" width="21.33203125" bestFit="1" customWidth="1"/>
    <col min="5639" max="5639" width="11.33203125" bestFit="1" customWidth="1"/>
    <col min="5640" max="5641" width="17.5546875" bestFit="1" customWidth="1"/>
    <col min="5642" max="5643" width="14.6640625" bestFit="1" customWidth="1"/>
    <col min="5644" max="5644" width="17.5546875" bestFit="1" customWidth="1"/>
    <col min="5893" max="5893" width="4" customWidth="1"/>
    <col min="5894" max="5894" width="21.33203125" bestFit="1" customWidth="1"/>
    <col min="5895" max="5895" width="11.33203125" bestFit="1" customWidth="1"/>
    <col min="5896" max="5897" width="17.5546875" bestFit="1" customWidth="1"/>
    <col min="5898" max="5899" width="14.6640625" bestFit="1" customWidth="1"/>
    <col min="5900" max="5900" width="17.5546875" bestFit="1" customWidth="1"/>
    <col min="6149" max="6149" width="4" customWidth="1"/>
    <col min="6150" max="6150" width="21.33203125" bestFit="1" customWidth="1"/>
    <col min="6151" max="6151" width="11.33203125" bestFit="1" customWidth="1"/>
    <col min="6152" max="6153" width="17.5546875" bestFit="1" customWidth="1"/>
    <col min="6154" max="6155" width="14.6640625" bestFit="1" customWidth="1"/>
    <col min="6156" max="6156" width="17.5546875" bestFit="1" customWidth="1"/>
    <col min="6405" max="6405" width="4" customWidth="1"/>
    <col min="6406" max="6406" width="21.33203125" bestFit="1" customWidth="1"/>
    <col min="6407" max="6407" width="11.33203125" bestFit="1" customWidth="1"/>
    <col min="6408" max="6409" width="17.5546875" bestFit="1" customWidth="1"/>
    <col min="6410" max="6411" width="14.6640625" bestFit="1" customWidth="1"/>
    <col min="6412" max="6412" width="17.5546875" bestFit="1" customWidth="1"/>
    <col min="6661" max="6661" width="4" customWidth="1"/>
    <col min="6662" max="6662" width="21.33203125" bestFit="1" customWidth="1"/>
    <col min="6663" max="6663" width="11.33203125" bestFit="1" customWidth="1"/>
    <col min="6664" max="6665" width="17.5546875" bestFit="1" customWidth="1"/>
    <col min="6666" max="6667" width="14.6640625" bestFit="1" customWidth="1"/>
    <col min="6668" max="6668" width="17.5546875" bestFit="1" customWidth="1"/>
    <col min="6917" max="6917" width="4" customWidth="1"/>
    <col min="6918" max="6918" width="21.33203125" bestFit="1" customWidth="1"/>
    <col min="6919" max="6919" width="11.33203125" bestFit="1" customWidth="1"/>
    <col min="6920" max="6921" width="17.5546875" bestFit="1" customWidth="1"/>
    <col min="6922" max="6923" width="14.6640625" bestFit="1" customWidth="1"/>
    <col min="6924" max="6924" width="17.5546875" bestFit="1" customWidth="1"/>
    <col min="7173" max="7173" width="4" customWidth="1"/>
    <col min="7174" max="7174" width="21.33203125" bestFit="1" customWidth="1"/>
    <col min="7175" max="7175" width="11.33203125" bestFit="1" customWidth="1"/>
    <col min="7176" max="7177" width="17.5546875" bestFit="1" customWidth="1"/>
    <col min="7178" max="7179" width="14.6640625" bestFit="1" customWidth="1"/>
    <col min="7180" max="7180" width="17.5546875" bestFit="1" customWidth="1"/>
    <col min="7429" max="7429" width="4" customWidth="1"/>
    <col min="7430" max="7430" width="21.33203125" bestFit="1" customWidth="1"/>
    <col min="7431" max="7431" width="11.33203125" bestFit="1" customWidth="1"/>
    <col min="7432" max="7433" width="17.5546875" bestFit="1" customWidth="1"/>
    <col min="7434" max="7435" width="14.6640625" bestFit="1" customWidth="1"/>
    <col min="7436" max="7436" width="17.5546875" bestFit="1" customWidth="1"/>
    <col min="7685" max="7685" width="4" customWidth="1"/>
    <col min="7686" max="7686" width="21.33203125" bestFit="1" customWidth="1"/>
    <col min="7687" max="7687" width="11.33203125" bestFit="1" customWidth="1"/>
    <col min="7688" max="7689" width="17.5546875" bestFit="1" customWidth="1"/>
    <col min="7690" max="7691" width="14.6640625" bestFit="1" customWidth="1"/>
    <col min="7692" max="7692" width="17.5546875" bestFit="1" customWidth="1"/>
    <col min="7941" max="7941" width="4" customWidth="1"/>
    <col min="7942" max="7942" width="21.33203125" bestFit="1" customWidth="1"/>
    <col min="7943" max="7943" width="11.33203125" bestFit="1" customWidth="1"/>
    <col min="7944" max="7945" width="17.5546875" bestFit="1" customWidth="1"/>
    <col min="7946" max="7947" width="14.6640625" bestFit="1" customWidth="1"/>
    <col min="7948" max="7948" width="17.5546875" bestFit="1" customWidth="1"/>
    <col min="8197" max="8197" width="4" customWidth="1"/>
    <col min="8198" max="8198" width="21.33203125" bestFit="1" customWidth="1"/>
    <col min="8199" max="8199" width="11.33203125" bestFit="1" customWidth="1"/>
    <col min="8200" max="8201" width="17.5546875" bestFit="1" customWidth="1"/>
    <col min="8202" max="8203" width="14.6640625" bestFit="1" customWidth="1"/>
    <col min="8204" max="8204" width="17.5546875" bestFit="1" customWidth="1"/>
    <col min="8453" max="8453" width="4" customWidth="1"/>
    <col min="8454" max="8454" width="21.33203125" bestFit="1" customWidth="1"/>
    <col min="8455" max="8455" width="11.33203125" bestFit="1" customWidth="1"/>
    <col min="8456" max="8457" width="17.5546875" bestFit="1" customWidth="1"/>
    <col min="8458" max="8459" width="14.6640625" bestFit="1" customWidth="1"/>
    <col min="8460" max="8460" width="17.5546875" bestFit="1" customWidth="1"/>
    <col min="8709" max="8709" width="4" customWidth="1"/>
    <col min="8710" max="8710" width="21.33203125" bestFit="1" customWidth="1"/>
    <col min="8711" max="8711" width="11.33203125" bestFit="1" customWidth="1"/>
    <col min="8712" max="8713" width="17.5546875" bestFit="1" customWidth="1"/>
    <col min="8714" max="8715" width="14.6640625" bestFit="1" customWidth="1"/>
    <col min="8716" max="8716" width="17.5546875" bestFit="1" customWidth="1"/>
    <col min="8965" max="8965" width="4" customWidth="1"/>
    <col min="8966" max="8966" width="21.33203125" bestFit="1" customWidth="1"/>
    <col min="8967" max="8967" width="11.33203125" bestFit="1" customWidth="1"/>
    <col min="8968" max="8969" width="17.5546875" bestFit="1" customWidth="1"/>
    <col min="8970" max="8971" width="14.6640625" bestFit="1" customWidth="1"/>
    <col min="8972" max="8972" width="17.5546875" bestFit="1" customWidth="1"/>
    <col min="9221" max="9221" width="4" customWidth="1"/>
    <col min="9222" max="9222" width="21.33203125" bestFit="1" customWidth="1"/>
    <col min="9223" max="9223" width="11.33203125" bestFit="1" customWidth="1"/>
    <col min="9224" max="9225" width="17.5546875" bestFit="1" customWidth="1"/>
    <col min="9226" max="9227" width="14.6640625" bestFit="1" customWidth="1"/>
    <col min="9228" max="9228" width="17.5546875" bestFit="1" customWidth="1"/>
    <col min="9477" max="9477" width="4" customWidth="1"/>
    <col min="9478" max="9478" width="21.33203125" bestFit="1" customWidth="1"/>
    <col min="9479" max="9479" width="11.33203125" bestFit="1" customWidth="1"/>
    <col min="9480" max="9481" width="17.5546875" bestFit="1" customWidth="1"/>
    <col min="9482" max="9483" width="14.6640625" bestFit="1" customWidth="1"/>
    <col min="9484" max="9484" width="17.5546875" bestFit="1" customWidth="1"/>
    <col min="9733" max="9733" width="4" customWidth="1"/>
    <col min="9734" max="9734" width="21.33203125" bestFit="1" customWidth="1"/>
    <col min="9735" max="9735" width="11.33203125" bestFit="1" customWidth="1"/>
    <col min="9736" max="9737" width="17.5546875" bestFit="1" customWidth="1"/>
    <col min="9738" max="9739" width="14.6640625" bestFit="1" customWidth="1"/>
    <col min="9740" max="9740" width="17.5546875" bestFit="1" customWidth="1"/>
    <col min="9989" max="9989" width="4" customWidth="1"/>
    <col min="9990" max="9990" width="21.33203125" bestFit="1" customWidth="1"/>
    <col min="9991" max="9991" width="11.33203125" bestFit="1" customWidth="1"/>
    <col min="9992" max="9993" width="17.5546875" bestFit="1" customWidth="1"/>
    <col min="9994" max="9995" width="14.6640625" bestFit="1" customWidth="1"/>
    <col min="9996" max="9996" width="17.5546875" bestFit="1" customWidth="1"/>
    <col min="10245" max="10245" width="4" customWidth="1"/>
    <col min="10246" max="10246" width="21.33203125" bestFit="1" customWidth="1"/>
    <col min="10247" max="10247" width="11.33203125" bestFit="1" customWidth="1"/>
    <col min="10248" max="10249" width="17.5546875" bestFit="1" customWidth="1"/>
    <col min="10250" max="10251" width="14.6640625" bestFit="1" customWidth="1"/>
    <col min="10252" max="10252" width="17.5546875" bestFit="1" customWidth="1"/>
    <col min="10501" max="10501" width="4" customWidth="1"/>
    <col min="10502" max="10502" width="21.33203125" bestFit="1" customWidth="1"/>
    <col min="10503" max="10503" width="11.33203125" bestFit="1" customWidth="1"/>
    <col min="10504" max="10505" width="17.5546875" bestFit="1" customWidth="1"/>
    <col min="10506" max="10507" width="14.6640625" bestFit="1" customWidth="1"/>
    <col min="10508" max="10508" width="17.5546875" bestFit="1" customWidth="1"/>
    <col min="10757" max="10757" width="4" customWidth="1"/>
    <col min="10758" max="10758" width="21.33203125" bestFit="1" customWidth="1"/>
    <col min="10759" max="10759" width="11.33203125" bestFit="1" customWidth="1"/>
    <col min="10760" max="10761" width="17.5546875" bestFit="1" customWidth="1"/>
    <col min="10762" max="10763" width="14.6640625" bestFit="1" customWidth="1"/>
    <col min="10764" max="10764" width="17.5546875" bestFit="1" customWidth="1"/>
    <col min="11013" max="11013" width="4" customWidth="1"/>
    <col min="11014" max="11014" width="21.33203125" bestFit="1" customWidth="1"/>
    <col min="11015" max="11015" width="11.33203125" bestFit="1" customWidth="1"/>
    <col min="11016" max="11017" width="17.5546875" bestFit="1" customWidth="1"/>
    <col min="11018" max="11019" width="14.6640625" bestFit="1" customWidth="1"/>
    <col min="11020" max="11020" width="17.5546875" bestFit="1" customWidth="1"/>
    <col min="11269" max="11269" width="4" customWidth="1"/>
    <col min="11270" max="11270" width="21.33203125" bestFit="1" customWidth="1"/>
    <col min="11271" max="11271" width="11.33203125" bestFit="1" customWidth="1"/>
    <col min="11272" max="11273" width="17.5546875" bestFit="1" customWidth="1"/>
    <col min="11274" max="11275" width="14.6640625" bestFit="1" customWidth="1"/>
    <col min="11276" max="11276" width="17.5546875" bestFit="1" customWidth="1"/>
    <col min="11525" max="11525" width="4" customWidth="1"/>
    <col min="11526" max="11526" width="21.33203125" bestFit="1" customWidth="1"/>
    <col min="11527" max="11527" width="11.33203125" bestFit="1" customWidth="1"/>
    <col min="11528" max="11529" width="17.5546875" bestFit="1" customWidth="1"/>
    <col min="11530" max="11531" width="14.6640625" bestFit="1" customWidth="1"/>
    <col min="11532" max="11532" width="17.5546875" bestFit="1" customWidth="1"/>
    <col min="11781" max="11781" width="4" customWidth="1"/>
    <col min="11782" max="11782" width="21.33203125" bestFit="1" customWidth="1"/>
    <col min="11783" max="11783" width="11.33203125" bestFit="1" customWidth="1"/>
    <col min="11784" max="11785" width="17.5546875" bestFit="1" customWidth="1"/>
    <col min="11786" max="11787" width="14.6640625" bestFit="1" customWidth="1"/>
    <col min="11788" max="11788" width="17.5546875" bestFit="1" customWidth="1"/>
    <col min="12037" max="12037" width="4" customWidth="1"/>
    <col min="12038" max="12038" width="21.33203125" bestFit="1" customWidth="1"/>
    <col min="12039" max="12039" width="11.33203125" bestFit="1" customWidth="1"/>
    <col min="12040" max="12041" width="17.5546875" bestFit="1" customWidth="1"/>
    <col min="12042" max="12043" width="14.6640625" bestFit="1" customWidth="1"/>
    <col min="12044" max="12044" width="17.5546875" bestFit="1" customWidth="1"/>
    <col min="12293" max="12293" width="4" customWidth="1"/>
    <col min="12294" max="12294" width="21.33203125" bestFit="1" customWidth="1"/>
    <col min="12295" max="12295" width="11.33203125" bestFit="1" customWidth="1"/>
    <col min="12296" max="12297" width="17.5546875" bestFit="1" customWidth="1"/>
    <col min="12298" max="12299" width="14.6640625" bestFit="1" customWidth="1"/>
    <col min="12300" max="12300" width="17.5546875" bestFit="1" customWidth="1"/>
    <col min="12549" max="12549" width="4" customWidth="1"/>
    <col min="12550" max="12550" width="21.33203125" bestFit="1" customWidth="1"/>
    <col min="12551" max="12551" width="11.33203125" bestFit="1" customWidth="1"/>
    <col min="12552" max="12553" width="17.5546875" bestFit="1" customWidth="1"/>
    <col min="12554" max="12555" width="14.6640625" bestFit="1" customWidth="1"/>
    <col min="12556" max="12556" width="17.5546875" bestFit="1" customWidth="1"/>
    <col min="12805" max="12805" width="4" customWidth="1"/>
    <col min="12806" max="12806" width="21.33203125" bestFit="1" customWidth="1"/>
    <col min="12807" max="12807" width="11.33203125" bestFit="1" customWidth="1"/>
    <col min="12808" max="12809" width="17.5546875" bestFit="1" customWidth="1"/>
    <col min="12810" max="12811" width="14.6640625" bestFit="1" customWidth="1"/>
    <col min="12812" max="12812" width="17.5546875" bestFit="1" customWidth="1"/>
    <col min="13061" max="13061" width="4" customWidth="1"/>
    <col min="13062" max="13062" width="21.33203125" bestFit="1" customWidth="1"/>
    <col min="13063" max="13063" width="11.33203125" bestFit="1" customWidth="1"/>
    <col min="13064" max="13065" width="17.5546875" bestFit="1" customWidth="1"/>
    <col min="13066" max="13067" width="14.6640625" bestFit="1" customWidth="1"/>
    <col min="13068" max="13068" width="17.5546875" bestFit="1" customWidth="1"/>
    <col min="13317" max="13317" width="4" customWidth="1"/>
    <col min="13318" max="13318" width="21.33203125" bestFit="1" customWidth="1"/>
    <col min="13319" max="13319" width="11.33203125" bestFit="1" customWidth="1"/>
    <col min="13320" max="13321" width="17.5546875" bestFit="1" customWidth="1"/>
    <col min="13322" max="13323" width="14.6640625" bestFit="1" customWidth="1"/>
    <col min="13324" max="13324" width="17.5546875" bestFit="1" customWidth="1"/>
    <col min="13573" max="13573" width="4" customWidth="1"/>
    <col min="13574" max="13574" width="21.33203125" bestFit="1" customWidth="1"/>
    <col min="13575" max="13575" width="11.33203125" bestFit="1" customWidth="1"/>
    <col min="13576" max="13577" width="17.5546875" bestFit="1" customWidth="1"/>
    <col min="13578" max="13579" width="14.6640625" bestFit="1" customWidth="1"/>
    <col min="13580" max="13580" width="17.5546875" bestFit="1" customWidth="1"/>
    <col min="13829" max="13829" width="4" customWidth="1"/>
    <col min="13830" max="13830" width="21.33203125" bestFit="1" customWidth="1"/>
    <col min="13831" max="13831" width="11.33203125" bestFit="1" customWidth="1"/>
    <col min="13832" max="13833" width="17.5546875" bestFit="1" customWidth="1"/>
    <col min="13834" max="13835" width="14.6640625" bestFit="1" customWidth="1"/>
    <col min="13836" max="13836" width="17.5546875" bestFit="1" customWidth="1"/>
    <col min="14085" max="14085" width="4" customWidth="1"/>
    <col min="14086" max="14086" width="21.33203125" bestFit="1" customWidth="1"/>
    <col min="14087" max="14087" width="11.33203125" bestFit="1" customWidth="1"/>
    <col min="14088" max="14089" width="17.5546875" bestFit="1" customWidth="1"/>
    <col min="14090" max="14091" width="14.6640625" bestFit="1" customWidth="1"/>
    <col min="14092" max="14092" width="17.5546875" bestFit="1" customWidth="1"/>
    <col min="14341" max="14341" width="4" customWidth="1"/>
    <col min="14342" max="14342" width="21.33203125" bestFit="1" customWidth="1"/>
    <col min="14343" max="14343" width="11.33203125" bestFit="1" customWidth="1"/>
    <col min="14344" max="14345" width="17.5546875" bestFit="1" customWidth="1"/>
    <col min="14346" max="14347" width="14.6640625" bestFit="1" customWidth="1"/>
    <col min="14348" max="14348" width="17.5546875" bestFit="1" customWidth="1"/>
    <col min="14597" max="14597" width="4" customWidth="1"/>
    <col min="14598" max="14598" width="21.33203125" bestFit="1" customWidth="1"/>
    <col min="14599" max="14599" width="11.33203125" bestFit="1" customWidth="1"/>
    <col min="14600" max="14601" width="17.5546875" bestFit="1" customWidth="1"/>
    <col min="14602" max="14603" width="14.6640625" bestFit="1" customWidth="1"/>
    <col min="14604" max="14604" width="17.5546875" bestFit="1" customWidth="1"/>
    <col min="14853" max="14853" width="4" customWidth="1"/>
    <col min="14854" max="14854" width="21.33203125" bestFit="1" customWidth="1"/>
    <col min="14855" max="14855" width="11.33203125" bestFit="1" customWidth="1"/>
    <col min="14856" max="14857" width="17.5546875" bestFit="1" customWidth="1"/>
    <col min="14858" max="14859" width="14.6640625" bestFit="1" customWidth="1"/>
    <col min="14860" max="14860" width="17.5546875" bestFit="1" customWidth="1"/>
    <col min="15109" max="15109" width="4" customWidth="1"/>
    <col min="15110" max="15110" width="21.33203125" bestFit="1" customWidth="1"/>
    <col min="15111" max="15111" width="11.33203125" bestFit="1" customWidth="1"/>
    <col min="15112" max="15113" width="17.5546875" bestFit="1" customWidth="1"/>
    <col min="15114" max="15115" width="14.6640625" bestFit="1" customWidth="1"/>
    <col min="15116" max="15116" width="17.5546875" bestFit="1" customWidth="1"/>
    <col min="15365" max="15365" width="4" customWidth="1"/>
    <col min="15366" max="15366" width="21.33203125" bestFit="1" customWidth="1"/>
    <col min="15367" max="15367" width="11.33203125" bestFit="1" customWidth="1"/>
    <col min="15368" max="15369" width="17.5546875" bestFit="1" customWidth="1"/>
    <col min="15370" max="15371" width="14.6640625" bestFit="1" customWidth="1"/>
    <col min="15372" max="15372" width="17.5546875" bestFit="1" customWidth="1"/>
    <col min="15621" max="15621" width="4" customWidth="1"/>
    <col min="15622" max="15622" width="21.33203125" bestFit="1" customWidth="1"/>
    <col min="15623" max="15623" width="11.33203125" bestFit="1" customWidth="1"/>
    <col min="15624" max="15625" width="17.5546875" bestFit="1" customWidth="1"/>
    <col min="15626" max="15627" width="14.6640625" bestFit="1" customWidth="1"/>
    <col min="15628" max="15628" width="17.5546875" bestFit="1" customWidth="1"/>
    <col min="15877" max="15877" width="4" customWidth="1"/>
    <col min="15878" max="15878" width="21.33203125" bestFit="1" customWidth="1"/>
    <col min="15879" max="15879" width="11.33203125" bestFit="1" customWidth="1"/>
    <col min="15880" max="15881" width="17.5546875" bestFit="1" customWidth="1"/>
    <col min="15882" max="15883" width="14.6640625" bestFit="1" customWidth="1"/>
    <col min="15884" max="15884" width="17.5546875" bestFit="1" customWidth="1"/>
    <col min="16133" max="16133" width="4" customWidth="1"/>
    <col min="16134" max="16134" width="21.33203125" bestFit="1" customWidth="1"/>
    <col min="16135" max="16135" width="11.33203125" bestFit="1" customWidth="1"/>
    <col min="16136" max="16137" width="17.5546875" bestFit="1" customWidth="1"/>
    <col min="16138" max="16139" width="14.6640625" bestFit="1" customWidth="1"/>
    <col min="16140" max="16140" width="17.5546875" bestFit="1" customWidth="1"/>
  </cols>
  <sheetData>
    <row r="1" spans="2:17" s="2" customFormat="1" x14ac:dyDescent="0.3">
      <c r="B1" s="1"/>
      <c r="E1" s="3"/>
      <c r="F1" s="3"/>
      <c r="G1" s="3"/>
      <c r="H1" s="3"/>
      <c r="I1" s="3"/>
      <c r="J1" s="3"/>
      <c r="K1" s="3"/>
    </row>
    <row r="2" spans="2:17" s="2" customFormat="1" x14ac:dyDescent="0.3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"/>
      <c r="M2" s="4"/>
      <c r="N2" s="4"/>
      <c r="O2" s="4"/>
      <c r="P2" s="4"/>
      <c r="Q2" s="4"/>
    </row>
    <row r="3" spans="2:17" s="2" customFormat="1" x14ac:dyDescent="0.3">
      <c r="B3" s="27"/>
      <c r="C3" s="47" t="s">
        <v>34</v>
      </c>
      <c r="D3" s="47"/>
      <c r="E3" s="47"/>
      <c r="F3" s="47"/>
      <c r="G3" s="47"/>
      <c r="H3" s="47"/>
      <c r="I3" s="47"/>
      <c r="J3" s="47"/>
      <c r="K3" s="47"/>
      <c r="L3" s="4"/>
      <c r="M3" s="4"/>
      <c r="N3" s="4"/>
      <c r="O3" s="4"/>
      <c r="P3" s="4"/>
      <c r="Q3" s="4"/>
    </row>
    <row r="4" spans="2:17" s="2" customFormat="1" x14ac:dyDescent="0.3">
      <c r="B4" s="48" t="s">
        <v>1</v>
      </c>
      <c r="C4" s="48"/>
      <c r="D4" s="48"/>
      <c r="E4" s="48"/>
      <c r="F4" s="48"/>
      <c r="G4" s="48"/>
      <c r="H4" s="48"/>
      <c r="I4" s="48"/>
      <c r="J4" s="48"/>
      <c r="K4" s="48"/>
      <c r="L4" s="5"/>
      <c r="M4" s="5"/>
      <c r="N4" s="5"/>
      <c r="O4" s="5"/>
      <c r="P4" s="5"/>
      <c r="Q4" s="5"/>
    </row>
    <row r="5" spans="2:17" s="2" customFormat="1" x14ac:dyDescent="0.3">
      <c r="B5" s="1"/>
      <c r="E5" s="3"/>
      <c r="F5" s="3"/>
      <c r="G5" s="3"/>
      <c r="H5" s="3"/>
      <c r="I5" s="3"/>
      <c r="J5" s="3"/>
      <c r="K5" s="3"/>
    </row>
    <row r="6" spans="2:17" s="2" customFormat="1" ht="26.4" x14ac:dyDescent="0.3">
      <c r="B6" s="1"/>
      <c r="C6" s="33" t="s">
        <v>2</v>
      </c>
      <c r="D6" s="33" t="s">
        <v>36</v>
      </c>
      <c r="E6" s="33" t="s">
        <v>3</v>
      </c>
      <c r="F6" s="33" t="s">
        <v>4</v>
      </c>
      <c r="G6" s="33" t="s">
        <v>5</v>
      </c>
      <c r="H6" s="34" t="s">
        <v>6</v>
      </c>
      <c r="I6" s="34" t="s">
        <v>7</v>
      </c>
      <c r="J6" s="34" t="s">
        <v>8</v>
      </c>
      <c r="K6" s="33" t="s">
        <v>9</v>
      </c>
    </row>
    <row r="7" spans="2:17" x14ac:dyDescent="0.3">
      <c r="C7" s="46">
        <v>44571</v>
      </c>
      <c r="D7" s="45" t="s">
        <v>37</v>
      </c>
      <c r="E7" s="25" t="s">
        <v>33</v>
      </c>
      <c r="F7" s="22" t="s">
        <v>30</v>
      </c>
      <c r="G7" s="22" t="s">
        <v>30</v>
      </c>
      <c r="H7" s="23" t="s">
        <v>30</v>
      </c>
      <c r="I7" s="23" t="s">
        <v>30</v>
      </c>
      <c r="J7" s="23" t="s">
        <v>30</v>
      </c>
      <c r="K7" s="19">
        <v>304</v>
      </c>
    </row>
    <row r="8" spans="2:17" x14ac:dyDescent="0.3">
      <c r="C8" s="46"/>
      <c r="D8" s="45"/>
      <c r="E8" s="25" t="s">
        <v>32</v>
      </c>
      <c r="F8" s="22">
        <v>700</v>
      </c>
      <c r="G8" s="22">
        <v>200</v>
      </c>
      <c r="H8" s="23">
        <v>5.4399999999999997E-2</v>
      </c>
      <c r="I8" s="23">
        <v>5.8900000000000001E-2</v>
      </c>
      <c r="J8" s="23">
        <v>5.4399999999999997E-2</v>
      </c>
      <c r="K8" s="20">
        <v>2023</v>
      </c>
    </row>
    <row r="9" spans="2:17" x14ac:dyDescent="0.3">
      <c r="C9" s="46"/>
      <c r="D9" s="45"/>
      <c r="E9" s="25" t="s">
        <v>31</v>
      </c>
      <c r="F9" s="22">
        <v>17025</v>
      </c>
      <c r="G9" s="22">
        <v>17025</v>
      </c>
      <c r="H9" s="23">
        <v>6.4000000000000001E-2</v>
      </c>
      <c r="I9" s="23">
        <v>6.5199999999999994E-2</v>
      </c>
      <c r="J9" s="23">
        <v>6.5199999999999994E-2</v>
      </c>
      <c r="K9" s="19">
        <v>3823</v>
      </c>
    </row>
    <row r="10" spans="2:17" x14ac:dyDescent="0.3">
      <c r="C10" s="46"/>
      <c r="D10" s="45"/>
      <c r="E10" s="25" t="s">
        <v>39</v>
      </c>
      <c r="F10" s="7">
        <v>206378.74299999999</v>
      </c>
      <c r="G10" s="22">
        <v>174137.435</v>
      </c>
      <c r="H10" s="23">
        <v>5.3699999999999998E-2</v>
      </c>
      <c r="I10" s="23">
        <v>6.0699999999999997E-2</v>
      </c>
      <c r="J10" s="23">
        <v>6.0699999999999997E-2</v>
      </c>
      <c r="K10" s="19">
        <v>6493</v>
      </c>
    </row>
    <row r="11" spans="2:17" x14ac:dyDescent="0.3">
      <c r="C11" s="9" t="s">
        <v>38</v>
      </c>
      <c r="D11" s="9"/>
      <c r="E11" s="24"/>
      <c r="F11" s="11">
        <f>SUM(F7:F10)</f>
        <v>224103.74299999999</v>
      </c>
      <c r="G11" s="11">
        <f>SUM(G8:G10)</f>
        <v>191362.435</v>
      </c>
      <c r="H11" s="11"/>
      <c r="I11" s="24"/>
      <c r="J11" s="24"/>
      <c r="K11" s="10"/>
    </row>
    <row r="12" spans="2:17" x14ac:dyDescent="0.3">
      <c r="C12" s="46">
        <v>44578</v>
      </c>
      <c r="D12" s="45" t="s">
        <v>41</v>
      </c>
      <c r="E12" s="25" t="s">
        <v>42</v>
      </c>
      <c r="F12" s="22">
        <v>135395</v>
      </c>
      <c r="G12" s="22">
        <v>113220</v>
      </c>
      <c r="H12" s="23">
        <v>3.3799999999999997E-2</v>
      </c>
      <c r="I12" s="23">
        <v>0.08</v>
      </c>
      <c r="J12" s="23">
        <v>3.3799999999999997E-2</v>
      </c>
      <c r="K12" s="19">
        <v>1090</v>
      </c>
    </row>
    <row r="13" spans="2:17" x14ac:dyDescent="0.3">
      <c r="C13" s="46"/>
      <c r="D13" s="45"/>
      <c r="E13" s="25" t="s">
        <v>43</v>
      </c>
      <c r="F13" s="22">
        <v>21845</v>
      </c>
      <c r="G13" s="22">
        <v>2045</v>
      </c>
      <c r="H13" s="23">
        <v>6.1600000000000002E-2</v>
      </c>
      <c r="I13" s="23">
        <v>9.1800000000000007E-2</v>
      </c>
      <c r="J13" s="23">
        <v>6.1600000000000002E-2</v>
      </c>
      <c r="K13" s="20">
        <v>2671</v>
      </c>
    </row>
    <row r="14" spans="2:17" x14ac:dyDescent="0.3">
      <c r="C14" s="46"/>
      <c r="D14" s="45"/>
      <c r="E14" s="25" t="s">
        <v>45</v>
      </c>
      <c r="F14" s="22">
        <v>44652.279000000002</v>
      </c>
      <c r="G14" s="22">
        <v>24656.16</v>
      </c>
      <c r="H14" s="23">
        <v>0.04</v>
      </c>
      <c r="I14" s="23">
        <v>6.5299999999999997E-2</v>
      </c>
      <c r="J14" s="23">
        <v>5.0999999999999997E-2</v>
      </c>
      <c r="K14" s="19">
        <v>4326</v>
      </c>
    </row>
    <row r="15" spans="2:17" x14ac:dyDescent="0.3">
      <c r="C15" s="46"/>
      <c r="D15" s="45"/>
      <c r="E15" s="25" t="s">
        <v>44</v>
      </c>
      <c r="F15" s="7">
        <v>20400</v>
      </c>
      <c r="G15" s="22" t="s">
        <v>46</v>
      </c>
      <c r="H15" s="23">
        <v>0.105</v>
      </c>
      <c r="I15" s="23">
        <v>0.105</v>
      </c>
      <c r="J15" s="23" t="s">
        <v>46</v>
      </c>
      <c r="K15" s="19">
        <v>5196</v>
      </c>
    </row>
    <row r="16" spans="2:17" x14ac:dyDescent="0.3">
      <c r="C16" s="9" t="s">
        <v>40</v>
      </c>
      <c r="D16" s="9"/>
      <c r="E16" s="24"/>
      <c r="F16" s="11">
        <f>SUM(F12:F15)</f>
        <v>222292.27900000001</v>
      </c>
      <c r="G16" s="11">
        <f>SUM(G12:G15)</f>
        <v>139921.16</v>
      </c>
      <c r="H16" s="11"/>
      <c r="I16" s="24"/>
      <c r="J16" s="24"/>
      <c r="K16" s="10"/>
    </row>
    <row r="17" spans="3:11" x14ac:dyDescent="0.3">
      <c r="C17" s="46">
        <v>44585</v>
      </c>
      <c r="D17" s="45" t="s">
        <v>41</v>
      </c>
      <c r="E17" s="25" t="s">
        <v>32</v>
      </c>
      <c r="F17" s="22">
        <v>1380</v>
      </c>
      <c r="G17" s="22" t="s">
        <v>46</v>
      </c>
      <c r="H17" s="23">
        <v>5.4699999999999999E-2</v>
      </c>
      <c r="I17" s="23">
        <v>5.5899999999999998E-2</v>
      </c>
      <c r="J17" s="23" t="s">
        <v>46</v>
      </c>
      <c r="K17" s="19">
        <v>2009</v>
      </c>
    </row>
    <row r="18" spans="3:11" x14ac:dyDescent="0.3">
      <c r="C18" s="46"/>
      <c r="D18" s="45"/>
      <c r="E18" s="25" t="s">
        <v>50</v>
      </c>
      <c r="F18" s="22">
        <v>300065</v>
      </c>
      <c r="G18" s="22">
        <v>17565</v>
      </c>
      <c r="H18" s="23">
        <v>4.7500000000000001E-2</v>
      </c>
      <c r="I18" s="23">
        <v>5.57E-2</v>
      </c>
      <c r="J18" s="23">
        <v>4.9200000000000001E-2</v>
      </c>
      <c r="K18" s="20">
        <v>3327</v>
      </c>
    </row>
    <row r="19" spans="3:11" x14ac:dyDescent="0.3">
      <c r="C19" s="46"/>
      <c r="D19" s="45"/>
      <c r="E19" s="25" t="s">
        <v>31</v>
      </c>
      <c r="F19" s="22">
        <v>321</v>
      </c>
      <c r="G19" s="22" t="s">
        <v>46</v>
      </c>
      <c r="H19" s="23">
        <v>6.6100000000000006E-2</v>
      </c>
      <c r="I19" s="23">
        <v>6.6100000000000006E-2</v>
      </c>
      <c r="J19" s="23" t="s">
        <v>46</v>
      </c>
      <c r="K19" s="19">
        <v>3809</v>
      </c>
    </row>
    <row r="20" spans="3:11" x14ac:dyDescent="0.3">
      <c r="C20" s="9" t="s">
        <v>49</v>
      </c>
      <c r="D20" s="9"/>
      <c r="E20" s="24"/>
      <c r="F20" s="11">
        <f>SUM(F17:F19)</f>
        <v>301766</v>
      </c>
      <c r="G20" s="11">
        <f>SUM(G17:G19)</f>
        <v>17565</v>
      </c>
      <c r="H20" s="11"/>
      <c r="I20" s="24"/>
      <c r="J20" s="24"/>
      <c r="K20" s="10"/>
    </row>
    <row r="21" spans="3:11" x14ac:dyDescent="0.3">
      <c r="C21" s="46">
        <v>44599</v>
      </c>
      <c r="D21" s="45" t="s">
        <v>37</v>
      </c>
      <c r="E21" s="25" t="s">
        <v>42</v>
      </c>
      <c r="F21" s="22">
        <v>21300</v>
      </c>
      <c r="G21" s="22" t="s">
        <v>46</v>
      </c>
      <c r="H21" s="23">
        <v>4.2099999999999999E-2</v>
      </c>
      <c r="I21" s="23">
        <v>7.22E-2</v>
      </c>
      <c r="J21" s="23" t="s">
        <v>46</v>
      </c>
      <c r="K21" s="19">
        <v>1070</v>
      </c>
    </row>
    <row r="22" spans="3:11" x14ac:dyDescent="0.3">
      <c r="C22" s="46"/>
      <c r="D22" s="45"/>
      <c r="E22" s="25" t="s">
        <v>43</v>
      </c>
      <c r="F22" s="22">
        <v>47800</v>
      </c>
      <c r="G22" s="22">
        <v>1800</v>
      </c>
      <c r="H22" s="23">
        <v>6.1400000000000003E-2</v>
      </c>
      <c r="I22" s="23">
        <v>9.2100000000000001E-2</v>
      </c>
      <c r="J22" s="23">
        <v>6.1600000000000002E-2</v>
      </c>
      <c r="K22" s="20">
        <v>2651</v>
      </c>
    </row>
    <row r="23" spans="3:11" x14ac:dyDescent="0.3">
      <c r="C23" s="46"/>
      <c r="D23" s="45"/>
      <c r="E23" s="25" t="s">
        <v>45</v>
      </c>
      <c r="F23" s="22">
        <v>20157</v>
      </c>
      <c r="G23" s="22">
        <v>95.53</v>
      </c>
      <c r="H23" s="23">
        <v>5.0900000000000001E-2</v>
      </c>
      <c r="I23" s="23">
        <v>7.5999999999999998E-2</v>
      </c>
      <c r="J23" s="23">
        <v>5.0900000000000001E-2</v>
      </c>
      <c r="K23" s="19">
        <v>4306</v>
      </c>
    </row>
    <row r="24" spans="3:11" x14ac:dyDescent="0.3">
      <c r="C24" s="46"/>
      <c r="D24" s="45"/>
      <c r="E24" s="25" t="s">
        <v>44</v>
      </c>
      <c r="F24" s="7">
        <v>20000</v>
      </c>
      <c r="G24" s="22" t="s">
        <v>46</v>
      </c>
      <c r="H24" s="23">
        <v>9.9500000000000005E-2</v>
      </c>
      <c r="I24" s="23">
        <v>9.9500000000000005E-2</v>
      </c>
      <c r="J24" s="23" t="s">
        <v>46</v>
      </c>
      <c r="K24" s="19">
        <v>5176</v>
      </c>
    </row>
    <row r="25" spans="3:11" x14ac:dyDescent="0.3">
      <c r="C25" s="9" t="s">
        <v>51</v>
      </c>
      <c r="D25" s="9"/>
      <c r="E25" s="24"/>
      <c r="F25" s="11">
        <f>SUM(F21:F24)</f>
        <v>109257</v>
      </c>
      <c r="G25" s="11">
        <f>SUM(G22:G24)</f>
        <v>1895.53</v>
      </c>
      <c r="H25" s="11"/>
      <c r="I25" s="24"/>
      <c r="J25" s="24"/>
      <c r="K25" s="10"/>
    </row>
    <row r="26" spans="3:11" x14ac:dyDescent="0.3">
      <c r="C26" s="46" t="s">
        <v>56</v>
      </c>
      <c r="D26" s="45" t="s">
        <v>37</v>
      </c>
      <c r="E26" s="25" t="s">
        <v>33</v>
      </c>
      <c r="F26" s="22">
        <v>10230</v>
      </c>
      <c r="G26" s="22">
        <v>9500</v>
      </c>
      <c r="H26" s="23">
        <v>1.9E-2</v>
      </c>
      <c r="I26" s="23">
        <v>2.8500000000000001E-2</v>
      </c>
      <c r="J26" s="23">
        <v>0.02</v>
      </c>
      <c r="K26" s="19">
        <v>270</v>
      </c>
    </row>
    <row r="27" spans="3:11" x14ac:dyDescent="0.3">
      <c r="C27" s="46"/>
      <c r="D27" s="45"/>
      <c r="E27" s="25" t="s">
        <v>39</v>
      </c>
      <c r="F27" s="22">
        <v>356207.28899999999</v>
      </c>
      <c r="G27" s="22">
        <v>286864.8</v>
      </c>
      <c r="H27" s="23">
        <v>5.5300000000000002E-2</v>
      </c>
      <c r="I27" s="23">
        <v>6.25E-2</v>
      </c>
      <c r="J27" s="23">
        <v>6.25E-2</v>
      </c>
      <c r="K27" s="19">
        <v>6459</v>
      </c>
    </row>
    <row r="28" spans="3:11" x14ac:dyDescent="0.3">
      <c r="C28" s="9" t="s">
        <v>54</v>
      </c>
      <c r="D28" s="9"/>
      <c r="E28" s="24"/>
      <c r="F28" s="11">
        <f>SUM(F26:F27)</f>
        <v>366437.28899999999</v>
      </c>
      <c r="G28" s="11">
        <f>SUM(G26:G27)</f>
        <v>296364.79999999999</v>
      </c>
      <c r="H28" s="11"/>
      <c r="I28" s="24"/>
      <c r="J28" s="24"/>
      <c r="K28" s="10"/>
    </row>
    <row r="29" spans="3:11" x14ac:dyDescent="0.3">
      <c r="C29" s="46">
        <v>44613</v>
      </c>
      <c r="D29" s="45" t="s">
        <v>37</v>
      </c>
      <c r="E29" s="25" t="s">
        <v>58</v>
      </c>
      <c r="F29" s="22">
        <v>2500</v>
      </c>
      <c r="G29" s="22">
        <v>1000</v>
      </c>
      <c r="H29" s="23">
        <v>2.3800000000000002E-2</v>
      </c>
      <c r="I29" s="23">
        <v>0.04</v>
      </c>
      <c r="J29" s="23">
        <v>2.4400000000000002E-2</v>
      </c>
      <c r="K29" s="19">
        <v>409</v>
      </c>
    </row>
    <row r="30" spans="3:11" x14ac:dyDescent="0.3">
      <c r="C30" s="46"/>
      <c r="D30" s="45"/>
      <c r="E30" s="25" t="s">
        <v>32</v>
      </c>
      <c r="F30" s="22">
        <v>1000</v>
      </c>
      <c r="G30" s="22">
        <v>1000</v>
      </c>
      <c r="H30" s="23">
        <v>5.5599999999999997E-2</v>
      </c>
      <c r="I30" s="23">
        <v>5.5599999999999997E-2</v>
      </c>
      <c r="J30" s="23">
        <v>5.5599999999999997E-2</v>
      </c>
      <c r="K30" s="20">
        <v>1982</v>
      </c>
    </row>
    <row r="31" spans="3:11" x14ac:dyDescent="0.3">
      <c r="C31" s="46"/>
      <c r="D31" s="45"/>
      <c r="E31" s="25" t="s">
        <v>31</v>
      </c>
      <c r="F31" s="22">
        <v>607</v>
      </c>
      <c r="G31" s="22" t="s">
        <v>46</v>
      </c>
      <c r="H31" s="23">
        <v>6.7799999999999999E-2</v>
      </c>
      <c r="I31" s="23">
        <v>6.7799999999999999E-2</v>
      </c>
      <c r="J31" s="23" t="s">
        <v>46</v>
      </c>
      <c r="K31" s="19">
        <v>3782</v>
      </c>
    </row>
    <row r="32" spans="3:11" x14ac:dyDescent="0.3">
      <c r="C32" s="9" t="s">
        <v>57</v>
      </c>
      <c r="D32" s="9"/>
      <c r="E32" s="24"/>
      <c r="F32" s="11">
        <f>SUM(F29:F31)</f>
        <v>4107</v>
      </c>
      <c r="G32" s="11">
        <f>SUM(G29:G31)</f>
        <v>2000</v>
      </c>
      <c r="H32" s="11"/>
      <c r="I32" s="24"/>
      <c r="J32" s="24"/>
      <c r="K32" s="10"/>
    </row>
    <row r="33" spans="3:11" x14ac:dyDescent="0.3">
      <c r="C33" s="46">
        <v>44620</v>
      </c>
      <c r="D33" s="45" t="s">
        <v>41</v>
      </c>
      <c r="E33" s="25" t="s">
        <v>42</v>
      </c>
      <c r="F33" s="22">
        <v>40750</v>
      </c>
      <c r="G33" s="22" t="s">
        <v>46</v>
      </c>
      <c r="H33" s="23">
        <v>4.2999999999999997E-2</v>
      </c>
      <c r="I33" s="23">
        <v>7.5700000000000003E-2</v>
      </c>
      <c r="J33" s="23" t="s">
        <v>46</v>
      </c>
      <c r="K33" s="19">
        <v>1047</v>
      </c>
    </row>
    <row r="34" spans="3:11" x14ac:dyDescent="0.3">
      <c r="C34" s="46"/>
      <c r="D34" s="45"/>
      <c r="E34" s="25" t="s">
        <v>43</v>
      </c>
      <c r="F34" s="22">
        <v>38536</v>
      </c>
      <c r="G34" s="22">
        <v>2000</v>
      </c>
      <c r="H34" s="23">
        <v>6.1600000000000002E-2</v>
      </c>
      <c r="I34" s="23">
        <v>9.2100000000000001E-2</v>
      </c>
      <c r="J34" s="23">
        <v>6.1600000000000002E-2</v>
      </c>
      <c r="K34" s="20">
        <v>2628</v>
      </c>
    </row>
    <row r="35" spans="3:11" x14ac:dyDescent="0.3">
      <c r="C35" s="46"/>
      <c r="D35" s="45"/>
      <c r="E35" s="25" t="s">
        <v>44</v>
      </c>
      <c r="F35" s="22">
        <v>25000</v>
      </c>
      <c r="G35" s="22" t="s">
        <v>46</v>
      </c>
      <c r="H35" s="23">
        <v>9.7100000000000006E-2</v>
      </c>
      <c r="I35" s="23">
        <v>9.7100000000000006E-2</v>
      </c>
      <c r="J35" s="23" t="s">
        <v>46</v>
      </c>
      <c r="K35" s="19">
        <v>5153</v>
      </c>
    </row>
    <row r="36" spans="3:11" x14ac:dyDescent="0.3">
      <c r="C36" s="46"/>
      <c r="D36" s="45"/>
      <c r="E36" s="25" t="s">
        <v>60</v>
      </c>
      <c r="F36" s="22">
        <v>34815.938999999998</v>
      </c>
      <c r="G36" s="22">
        <v>34815.938999999998</v>
      </c>
      <c r="H36" s="23">
        <v>5.9799999999999999E-2</v>
      </c>
      <c r="I36" s="23">
        <v>6.3600000000000004E-2</v>
      </c>
      <c r="J36" s="23">
        <v>6.3600000000000004E-2</v>
      </c>
      <c r="K36" s="19">
        <v>7700</v>
      </c>
    </row>
    <row r="37" spans="3:11" x14ac:dyDescent="0.3">
      <c r="C37" s="9" t="s">
        <v>59</v>
      </c>
      <c r="D37" s="9"/>
      <c r="E37" s="24"/>
      <c r="F37" s="11">
        <f>SUM(F33:F36)</f>
        <v>139101.93900000001</v>
      </c>
      <c r="G37" s="11">
        <f>SUM(G33:G36)</f>
        <v>36815.938999999998</v>
      </c>
      <c r="H37" s="11"/>
      <c r="I37" s="24"/>
      <c r="J37" s="24"/>
      <c r="K37" s="10"/>
    </row>
    <row r="38" spans="3:11" x14ac:dyDescent="0.3">
      <c r="C38" s="46">
        <v>44634</v>
      </c>
      <c r="D38" s="45" t="s">
        <v>37</v>
      </c>
      <c r="E38" s="25" t="s">
        <v>58</v>
      </c>
      <c r="F38" s="22">
        <v>10300</v>
      </c>
      <c r="G38" s="22">
        <v>250</v>
      </c>
      <c r="H38" s="23">
        <v>2.4E-2</v>
      </c>
      <c r="I38" s="23">
        <v>2.75E-2</v>
      </c>
      <c r="J38" s="23">
        <v>2.4E-2</v>
      </c>
      <c r="K38" s="19">
        <v>386</v>
      </c>
    </row>
    <row r="39" spans="3:11" x14ac:dyDescent="0.3">
      <c r="C39" s="46"/>
      <c r="D39" s="45"/>
      <c r="E39" s="25" t="s">
        <v>32</v>
      </c>
      <c r="F39" s="22">
        <v>380</v>
      </c>
      <c r="G39" s="22">
        <v>300</v>
      </c>
      <c r="H39" s="23">
        <v>5.62E-2</v>
      </c>
      <c r="I39" s="23">
        <v>0.06</v>
      </c>
      <c r="J39" s="23">
        <v>5.62E-2</v>
      </c>
      <c r="K39" s="20">
        <v>1959</v>
      </c>
    </row>
    <row r="40" spans="3:11" x14ac:dyDescent="0.3">
      <c r="C40" s="46"/>
      <c r="D40" s="45"/>
      <c r="E40" s="25" t="s">
        <v>31</v>
      </c>
      <c r="F40" s="22" t="s">
        <v>30</v>
      </c>
      <c r="G40" s="22" t="s">
        <v>30</v>
      </c>
      <c r="H40" s="23" t="s">
        <v>30</v>
      </c>
      <c r="I40" s="23" t="s">
        <v>30</v>
      </c>
      <c r="J40" s="23" t="s">
        <v>30</v>
      </c>
      <c r="K40" s="19">
        <v>3759</v>
      </c>
    </row>
    <row r="41" spans="3:11" x14ac:dyDescent="0.3">
      <c r="C41" s="46"/>
      <c r="D41" s="45"/>
      <c r="E41" s="25" t="s">
        <v>60</v>
      </c>
      <c r="F41" s="7">
        <v>20088.240000000002</v>
      </c>
      <c r="G41" s="22">
        <v>20088.240000000002</v>
      </c>
      <c r="H41" s="23">
        <v>6.3E-2</v>
      </c>
      <c r="I41" s="23">
        <v>6.3700000000000007E-2</v>
      </c>
      <c r="J41" s="23">
        <v>6.3700000000000007E-2</v>
      </c>
      <c r="K41" s="19">
        <v>7686</v>
      </c>
    </row>
    <row r="42" spans="3:11" x14ac:dyDescent="0.3">
      <c r="C42" s="9" t="s">
        <v>61</v>
      </c>
      <c r="D42" s="9"/>
      <c r="E42" s="24"/>
      <c r="F42" s="11">
        <f>SUM(F38:F41)</f>
        <v>30768.240000000002</v>
      </c>
      <c r="G42" s="11">
        <f>SUM(G38:G41)</f>
        <v>20638.240000000002</v>
      </c>
      <c r="H42" s="11"/>
      <c r="I42" s="24"/>
      <c r="J42" s="24"/>
      <c r="K42" s="10"/>
    </row>
    <row r="43" spans="3:11" x14ac:dyDescent="0.3">
      <c r="C43" s="46">
        <v>44648</v>
      </c>
      <c r="D43" s="45" t="s">
        <v>41</v>
      </c>
      <c r="E43" s="25" t="s">
        <v>42</v>
      </c>
      <c r="F43" s="22">
        <v>450</v>
      </c>
      <c r="G43" s="22">
        <v>200</v>
      </c>
      <c r="H43" s="23">
        <v>4.0500000000000001E-2</v>
      </c>
      <c r="I43" s="23">
        <v>4.7500000000000001E-2</v>
      </c>
      <c r="J43" s="23">
        <v>4.0500000000000001E-2</v>
      </c>
      <c r="K43" s="19">
        <v>1019</v>
      </c>
    </row>
    <row r="44" spans="3:11" x14ac:dyDescent="0.3">
      <c r="C44" s="46"/>
      <c r="D44" s="45"/>
      <c r="E44" s="25" t="s">
        <v>43</v>
      </c>
      <c r="F44" s="22">
        <v>10106</v>
      </c>
      <c r="G44" s="22">
        <v>8106</v>
      </c>
      <c r="H44" s="23">
        <v>6.1499999999999999E-2</v>
      </c>
      <c r="I44" s="23">
        <v>6.3E-2</v>
      </c>
      <c r="J44" s="23">
        <v>6.1899999999999997E-2</v>
      </c>
      <c r="K44" s="20">
        <v>2600</v>
      </c>
    </row>
    <row r="45" spans="3:11" x14ac:dyDescent="0.3">
      <c r="C45" s="46"/>
      <c r="D45" s="45"/>
      <c r="E45" s="25" t="s">
        <v>50</v>
      </c>
      <c r="F45" s="22">
        <v>21981.1</v>
      </c>
      <c r="G45" s="22">
        <v>21861.1</v>
      </c>
      <c r="H45" s="23">
        <v>5.21E-2</v>
      </c>
      <c r="I45" s="23">
        <v>5.3600000000000002E-2</v>
      </c>
      <c r="J45" s="23">
        <v>5.3499999999999999E-2</v>
      </c>
      <c r="K45" s="19">
        <v>3263</v>
      </c>
    </row>
    <row r="46" spans="3:11" x14ac:dyDescent="0.3">
      <c r="C46" s="46"/>
      <c r="D46" s="45"/>
      <c r="E46" s="25" t="s">
        <v>44</v>
      </c>
      <c r="F46" s="22" t="s">
        <v>30</v>
      </c>
      <c r="G46" s="22" t="s">
        <v>30</v>
      </c>
      <c r="H46" s="23" t="s">
        <v>30</v>
      </c>
      <c r="I46" s="23" t="s">
        <v>30</v>
      </c>
      <c r="J46" s="23" t="s">
        <v>30</v>
      </c>
      <c r="K46" s="19">
        <v>5125</v>
      </c>
    </row>
    <row r="47" spans="3:11" x14ac:dyDescent="0.3">
      <c r="C47" s="9" t="s">
        <v>62</v>
      </c>
      <c r="D47" s="9"/>
      <c r="E47" s="24"/>
      <c r="F47" s="11">
        <f>SUM(F43:F46)</f>
        <v>32537.1</v>
      </c>
      <c r="G47" s="11">
        <f>SUM(G43:G46)</f>
        <v>30167.1</v>
      </c>
      <c r="H47" s="11"/>
      <c r="I47" s="24"/>
      <c r="J47" s="24"/>
      <c r="K47" s="10"/>
    </row>
    <row r="48" spans="3:11" x14ac:dyDescent="0.3">
      <c r="C48" s="46">
        <v>44655</v>
      </c>
      <c r="D48" s="45" t="s">
        <v>41</v>
      </c>
      <c r="E48" s="25" t="s">
        <v>58</v>
      </c>
      <c r="F48" s="22">
        <v>788</v>
      </c>
      <c r="G48" s="22">
        <v>788</v>
      </c>
      <c r="H48" s="23">
        <v>2.5000000000000001E-2</v>
      </c>
      <c r="I48" s="23">
        <v>2.75E-2</v>
      </c>
      <c r="J48" s="23">
        <v>2.75E-2</v>
      </c>
      <c r="K48" s="19">
        <v>366</v>
      </c>
    </row>
    <row r="49" spans="3:11" x14ac:dyDescent="0.3">
      <c r="C49" s="46"/>
      <c r="D49" s="45"/>
      <c r="E49" s="25" t="s">
        <v>32</v>
      </c>
      <c r="F49" s="22">
        <v>651.79999999999995</v>
      </c>
      <c r="G49" s="22">
        <v>92.8</v>
      </c>
      <c r="H49" s="23">
        <v>5.7099999999999998E-2</v>
      </c>
      <c r="I49" s="23">
        <v>6.08E-2</v>
      </c>
      <c r="J49" s="23">
        <v>5.7099999999999998E-2</v>
      </c>
      <c r="K49" s="20">
        <v>1939</v>
      </c>
    </row>
    <row r="50" spans="3:11" x14ac:dyDescent="0.3">
      <c r="C50" s="46"/>
      <c r="D50" s="45"/>
      <c r="E50" s="25" t="s">
        <v>31</v>
      </c>
      <c r="F50" s="22" t="s">
        <v>30</v>
      </c>
      <c r="G50" s="22" t="s">
        <v>30</v>
      </c>
      <c r="H50" s="23" t="s">
        <v>30</v>
      </c>
      <c r="I50" s="23" t="s">
        <v>30</v>
      </c>
      <c r="J50" s="23" t="s">
        <v>30</v>
      </c>
      <c r="K50" s="19">
        <v>3739</v>
      </c>
    </row>
    <row r="51" spans="3:11" x14ac:dyDescent="0.3">
      <c r="C51" s="46"/>
      <c r="D51" s="45"/>
      <c r="E51" s="25" t="s">
        <v>60</v>
      </c>
      <c r="F51" s="22">
        <v>18079.77</v>
      </c>
      <c r="G51" s="22">
        <v>14328.279</v>
      </c>
      <c r="H51" s="23">
        <v>6.3399999999999998E-2</v>
      </c>
      <c r="I51" s="23">
        <v>6.3700000000000007E-2</v>
      </c>
      <c r="J51" s="23">
        <v>6.3399999999999998E-2</v>
      </c>
      <c r="K51" s="19">
        <v>7666</v>
      </c>
    </row>
    <row r="52" spans="3:11" x14ac:dyDescent="0.3">
      <c r="C52" s="9" t="s">
        <v>63</v>
      </c>
      <c r="D52" s="9"/>
      <c r="E52" s="24"/>
      <c r="F52" s="11">
        <f>SUM(F48:F51)</f>
        <v>19519.57</v>
      </c>
      <c r="G52" s="11">
        <f>SUM(G48:G51)</f>
        <v>15209.079</v>
      </c>
      <c r="H52" s="11"/>
      <c r="I52" s="24"/>
      <c r="J52" s="24"/>
      <c r="K52" s="10"/>
    </row>
    <row r="53" spans="3:11" x14ac:dyDescent="0.3">
      <c r="C53" s="46">
        <v>44669</v>
      </c>
      <c r="D53" s="45" t="s">
        <v>37</v>
      </c>
      <c r="E53" s="25" t="s">
        <v>42</v>
      </c>
      <c r="F53" s="22">
        <v>820</v>
      </c>
      <c r="G53" s="22">
        <v>70</v>
      </c>
      <c r="H53" s="23">
        <v>4.0500000000000001E-2</v>
      </c>
      <c r="I53" s="23">
        <v>4.8000000000000001E-2</v>
      </c>
      <c r="J53" s="23">
        <v>4.0500000000000001E-2</v>
      </c>
      <c r="K53" s="19">
        <v>999</v>
      </c>
    </row>
    <row r="54" spans="3:11" x14ac:dyDescent="0.3">
      <c r="C54" s="46"/>
      <c r="D54" s="45"/>
      <c r="E54" s="25" t="s">
        <v>43</v>
      </c>
      <c r="F54" s="22">
        <v>2600</v>
      </c>
      <c r="G54" s="22" t="s">
        <v>46</v>
      </c>
      <c r="H54" s="23">
        <v>8.72E-2</v>
      </c>
      <c r="I54" s="23">
        <v>8.72E-2</v>
      </c>
      <c r="J54" s="23" t="s">
        <v>46</v>
      </c>
      <c r="K54" s="20">
        <v>2580</v>
      </c>
    </row>
    <row r="55" spans="3:11" x14ac:dyDescent="0.3">
      <c r="C55" s="46"/>
      <c r="D55" s="45"/>
      <c r="E55" s="25" t="s">
        <v>44</v>
      </c>
      <c r="F55" s="22" t="s">
        <v>30</v>
      </c>
      <c r="G55" s="22" t="s">
        <v>30</v>
      </c>
      <c r="H55" s="23" t="s">
        <v>30</v>
      </c>
      <c r="I55" s="23" t="s">
        <v>30</v>
      </c>
      <c r="J55" s="23" t="s">
        <v>30</v>
      </c>
      <c r="K55" s="19">
        <v>5105</v>
      </c>
    </row>
    <row r="56" spans="3:11" x14ac:dyDescent="0.3">
      <c r="C56" s="9" t="s">
        <v>64</v>
      </c>
      <c r="D56" s="9"/>
      <c r="E56" s="24"/>
      <c r="F56" s="11">
        <f>SUM(F53:F55)</f>
        <v>3420</v>
      </c>
      <c r="G56" s="11">
        <f>SUM(G53:G55)</f>
        <v>70</v>
      </c>
      <c r="H56" s="11"/>
      <c r="I56" s="24"/>
      <c r="J56" s="24"/>
      <c r="K56" s="10"/>
    </row>
    <row r="57" spans="3:11" x14ac:dyDescent="0.3">
      <c r="C57" s="46">
        <v>44676</v>
      </c>
      <c r="D57" s="45" t="s">
        <v>41</v>
      </c>
      <c r="E57" s="25" t="s">
        <v>32</v>
      </c>
      <c r="F57" s="22">
        <v>1239</v>
      </c>
      <c r="G57" s="22" t="s">
        <v>46</v>
      </c>
      <c r="H57" s="23">
        <v>5.91E-2</v>
      </c>
      <c r="I57" s="23">
        <v>6.0299999999999999E-2</v>
      </c>
      <c r="J57" s="23" t="s">
        <v>46</v>
      </c>
      <c r="K57" s="19">
        <v>1918</v>
      </c>
    </row>
    <row r="58" spans="3:11" x14ac:dyDescent="0.3">
      <c r="C58" s="46"/>
      <c r="D58" s="45"/>
      <c r="E58" s="25" t="s">
        <v>50</v>
      </c>
      <c r="F58" s="22">
        <v>12106.5</v>
      </c>
      <c r="G58" s="22">
        <v>10520</v>
      </c>
      <c r="H58" s="23">
        <v>5.2200000000000003E-2</v>
      </c>
      <c r="I58" s="23">
        <v>5.3400000000000003E-2</v>
      </c>
      <c r="J58" s="23">
        <v>5.33E-2</v>
      </c>
      <c r="K58" s="20">
        <v>3236</v>
      </c>
    </row>
    <row r="59" spans="3:11" x14ac:dyDescent="0.3">
      <c r="C59" s="46"/>
      <c r="D59" s="45"/>
      <c r="E59" s="25" t="s">
        <v>31</v>
      </c>
      <c r="F59" s="22">
        <v>1300</v>
      </c>
      <c r="G59" s="22">
        <v>100</v>
      </c>
      <c r="H59" s="23">
        <v>6.8599999999999994E-2</v>
      </c>
      <c r="I59" s="23">
        <v>7.0000000000000007E-2</v>
      </c>
      <c r="J59" s="23">
        <v>6.8599999999999994E-2</v>
      </c>
      <c r="K59" s="19">
        <v>3718</v>
      </c>
    </row>
    <row r="60" spans="3:11" x14ac:dyDescent="0.3">
      <c r="C60" s="9" t="s">
        <v>65</v>
      </c>
      <c r="D60" s="9"/>
      <c r="E60" s="24"/>
      <c r="F60" s="11">
        <f>SUM(F57:F59)</f>
        <v>14645.5</v>
      </c>
      <c r="G60" s="11">
        <f>SUM(G57:G59)</f>
        <v>10620</v>
      </c>
      <c r="H60" s="11"/>
      <c r="I60" s="24"/>
      <c r="J60" s="24"/>
      <c r="K60" s="10"/>
    </row>
    <row r="61" spans="3:11" x14ac:dyDescent="0.3">
      <c r="C61" s="46">
        <v>44690</v>
      </c>
      <c r="D61" s="45" t="s">
        <v>37</v>
      </c>
      <c r="E61" s="25" t="s">
        <v>42</v>
      </c>
      <c r="F61" s="22">
        <v>1270.8</v>
      </c>
      <c r="G61" s="22" t="s">
        <v>46</v>
      </c>
      <c r="H61" s="23">
        <v>5.33E-2</v>
      </c>
      <c r="I61" s="23">
        <v>0.06</v>
      </c>
      <c r="J61" s="23" t="s">
        <v>46</v>
      </c>
      <c r="K61" s="19">
        <v>978</v>
      </c>
    </row>
    <row r="62" spans="3:11" x14ac:dyDescent="0.3">
      <c r="C62" s="46"/>
      <c r="D62" s="45"/>
      <c r="E62" s="25" t="s">
        <v>43</v>
      </c>
      <c r="F62" s="22">
        <v>35742</v>
      </c>
      <c r="G62" s="22">
        <v>29350</v>
      </c>
      <c r="H62" s="23">
        <v>6.2300000000000001E-2</v>
      </c>
      <c r="I62" s="23">
        <v>7.85E-2</v>
      </c>
      <c r="J62" s="23">
        <v>6.8000000000000005E-2</v>
      </c>
      <c r="K62" s="20">
        <v>2559</v>
      </c>
    </row>
    <row r="63" spans="3:11" x14ac:dyDescent="0.3">
      <c r="C63" s="46"/>
      <c r="D63" s="45"/>
      <c r="E63" s="25" t="s">
        <v>44</v>
      </c>
      <c r="F63" s="22" t="s">
        <v>30</v>
      </c>
      <c r="G63" s="22" t="s">
        <v>30</v>
      </c>
      <c r="H63" s="23" t="s">
        <v>30</v>
      </c>
      <c r="I63" s="23" t="s">
        <v>30</v>
      </c>
      <c r="J63" s="23" t="s">
        <v>30</v>
      </c>
      <c r="K63" s="19">
        <v>5084</v>
      </c>
    </row>
    <row r="64" spans="3:11" x14ac:dyDescent="0.3">
      <c r="C64" s="46"/>
      <c r="D64" s="45"/>
      <c r="E64" s="25" t="s">
        <v>60</v>
      </c>
      <c r="F64" s="22">
        <v>15136.02</v>
      </c>
      <c r="G64" s="22">
        <v>13997.603999999999</v>
      </c>
      <c r="H64" s="23">
        <v>6.1100000000000002E-2</v>
      </c>
      <c r="I64" s="23">
        <v>6.3700000000000007E-2</v>
      </c>
      <c r="J64" s="23">
        <v>6.3200000000000006E-2</v>
      </c>
      <c r="K64" s="19">
        <v>7631</v>
      </c>
    </row>
    <row r="65" spans="3:11" x14ac:dyDescent="0.3">
      <c r="C65" s="9" t="s">
        <v>67</v>
      </c>
      <c r="D65" s="9"/>
      <c r="E65" s="24"/>
      <c r="F65" s="11">
        <f>SUM(F61:F64)</f>
        <v>52148.820000000007</v>
      </c>
      <c r="G65" s="11">
        <f>SUM(G61:G64)</f>
        <v>43347.603999999999</v>
      </c>
      <c r="H65" s="11"/>
      <c r="I65" s="24"/>
      <c r="J65" s="24"/>
      <c r="K65" s="10"/>
    </row>
    <row r="66" spans="3:11" x14ac:dyDescent="0.3">
      <c r="C66" s="46">
        <v>44704</v>
      </c>
      <c r="D66" s="45" t="s">
        <v>37</v>
      </c>
      <c r="E66" s="25" t="s">
        <v>58</v>
      </c>
      <c r="F66" s="22" t="s">
        <v>30</v>
      </c>
      <c r="G66" s="22" t="s">
        <v>30</v>
      </c>
      <c r="H66" s="23" t="s">
        <v>30</v>
      </c>
      <c r="I66" s="23" t="s">
        <v>30</v>
      </c>
      <c r="J66" s="23" t="s">
        <v>30</v>
      </c>
      <c r="K66" s="19">
        <v>317</v>
      </c>
    </row>
    <row r="67" spans="3:11" x14ac:dyDescent="0.3">
      <c r="C67" s="46"/>
      <c r="D67" s="45"/>
      <c r="E67" s="25" t="s">
        <v>32</v>
      </c>
      <c r="F67" s="22" t="s">
        <v>30</v>
      </c>
      <c r="G67" s="22" t="s">
        <v>30</v>
      </c>
      <c r="H67" s="23" t="s">
        <v>30</v>
      </c>
      <c r="I67" s="23" t="s">
        <v>30</v>
      </c>
      <c r="J67" s="23" t="s">
        <v>30</v>
      </c>
      <c r="K67" s="20">
        <v>1890</v>
      </c>
    </row>
    <row r="68" spans="3:11" x14ac:dyDescent="0.3">
      <c r="C68" s="46"/>
      <c r="D68" s="45"/>
      <c r="E68" s="25" t="s">
        <v>31</v>
      </c>
      <c r="F68" s="22" t="s">
        <v>30</v>
      </c>
      <c r="G68" s="22" t="s">
        <v>30</v>
      </c>
      <c r="H68" s="23" t="s">
        <v>30</v>
      </c>
      <c r="I68" s="23" t="s">
        <v>30</v>
      </c>
      <c r="J68" s="23" t="s">
        <v>30</v>
      </c>
      <c r="K68" s="19">
        <v>3690</v>
      </c>
    </row>
    <row r="69" spans="3:11" x14ac:dyDescent="0.3">
      <c r="C69" s="9" t="s">
        <v>68</v>
      </c>
      <c r="D69" s="9"/>
      <c r="E69" s="24"/>
      <c r="F69" s="11">
        <f>SUM(F66:F68)</f>
        <v>0</v>
      </c>
      <c r="G69" s="11">
        <f>SUM(G66:G68)</f>
        <v>0</v>
      </c>
      <c r="H69" s="11"/>
      <c r="I69" s="24"/>
      <c r="J69" s="24"/>
      <c r="K69" s="10"/>
    </row>
    <row r="70" spans="3:11" x14ac:dyDescent="0.3">
      <c r="C70" s="46">
        <v>44718</v>
      </c>
      <c r="D70" s="45" t="s">
        <v>41</v>
      </c>
      <c r="E70" s="25" t="s">
        <v>42</v>
      </c>
      <c r="F70" s="22">
        <v>230</v>
      </c>
      <c r="G70" s="22" t="s">
        <v>46</v>
      </c>
      <c r="H70" s="23">
        <v>6.9099999999999995E-2</v>
      </c>
      <c r="I70" s="23">
        <v>6.9099999999999995E-2</v>
      </c>
      <c r="J70" s="23" t="s">
        <v>46</v>
      </c>
      <c r="K70" s="19">
        <v>951</v>
      </c>
    </row>
    <row r="71" spans="3:11" x14ac:dyDescent="0.3">
      <c r="C71" s="46"/>
      <c r="D71" s="45"/>
      <c r="E71" s="25" t="s">
        <v>43</v>
      </c>
      <c r="F71" s="22">
        <v>17</v>
      </c>
      <c r="G71" s="22">
        <v>17</v>
      </c>
      <c r="H71" s="23">
        <v>6.6699999999999995E-2</v>
      </c>
      <c r="I71" s="23">
        <v>6.6699999999999995E-2</v>
      </c>
      <c r="J71" s="23">
        <v>6.6699999999999995E-2</v>
      </c>
      <c r="K71" s="20">
        <v>2532</v>
      </c>
    </row>
    <row r="72" spans="3:11" x14ac:dyDescent="0.3">
      <c r="C72" s="46"/>
      <c r="D72" s="45"/>
      <c r="E72" s="25" t="s">
        <v>50</v>
      </c>
      <c r="F72" s="22">
        <v>4472</v>
      </c>
      <c r="G72" s="22">
        <v>4472</v>
      </c>
      <c r="H72" s="23">
        <v>6.3200000000000006E-2</v>
      </c>
      <c r="I72" s="23">
        <v>6.3500000000000001E-2</v>
      </c>
      <c r="J72" s="23">
        <v>6.3500000000000001E-2</v>
      </c>
      <c r="K72" s="19">
        <v>3195</v>
      </c>
    </row>
    <row r="73" spans="3:11" x14ac:dyDescent="0.3">
      <c r="C73" s="46"/>
      <c r="D73" s="45"/>
      <c r="E73" s="25" t="s">
        <v>44</v>
      </c>
      <c r="F73" s="22" t="s">
        <v>30</v>
      </c>
      <c r="G73" s="22" t="s">
        <v>30</v>
      </c>
      <c r="H73" s="23" t="s">
        <v>30</v>
      </c>
      <c r="I73" s="23" t="s">
        <v>30</v>
      </c>
      <c r="J73" s="23" t="s">
        <v>30</v>
      </c>
      <c r="K73" s="19">
        <v>5057</v>
      </c>
    </row>
    <row r="74" spans="3:11" x14ac:dyDescent="0.3">
      <c r="C74" s="9" t="s">
        <v>65</v>
      </c>
      <c r="D74" s="9"/>
      <c r="E74" s="24"/>
      <c r="F74" s="11">
        <f>SUM(F70:F73)</f>
        <v>4719</v>
      </c>
      <c r="G74" s="11">
        <f>SUM(G70:G73)</f>
        <v>4489</v>
      </c>
      <c r="H74" s="11"/>
      <c r="I74" s="24"/>
      <c r="J74" s="24"/>
      <c r="K74" s="10"/>
    </row>
    <row r="75" spans="3:11" x14ac:dyDescent="0.3">
      <c r="C75" s="46">
        <v>44732</v>
      </c>
      <c r="D75" s="45" t="s">
        <v>41</v>
      </c>
      <c r="E75" s="25" t="s">
        <v>58</v>
      </c>
      <c r="F75" s="22">
        <v>193</v>
      </c>
      <c r="G75" s="22" t="s">
        <v>46</v>
      </c>
      <c r="H75" s="23">
        <v>4.2999999999999997E-2</v>
      </c>
      <c r="I75" s="23">
        <v>4.2999999999999997E-2</v>
      </c>
      <c r="J75" s="23" t="s">
        <v>46</v>
      </c>
      <c r="K75" s="19">
        <v>290</v>
      </c>
    </row>
    <row r="76" spans="3:11" x14ac:dyDescent="0.3">
      <c r="C76" s="46"/>
      <c r="D76" s="45"/>
      <c r="E76" s="25" t="s">
        <v>32</v>
      </c>
      <c r="F76" s="22">
        <v>733.5</v>
      </c>
      <c r="G76" s="22">
        <v>233.5</v>
      </c>
      <c r="H76" s="23">
        <v>6.08E-2</v>
      </c>
      <c r="I76" s="23">
        <v>9.5000000000000001E-2</v>
      </c>
      <c r="J76" s="23">
        <v>6.3100000000000003E-2</v>
      </c>
      <c r="K76" s="20">
        <v>1863</v>
      </c>
    </row>
    <row r="77" spans="3:11" x14ac:dyDescent="0.3">
      <c r="C77" s="46"/>
      <c r="D77" s="45"/>
      <c r="E77" s="25" t="s">
        <v>31</v>
      </c>
      <c r="F77" s="22">
        <v>500</v>
      </c>
      <c r="G77" s="22" t="s">
        <v>46</v>
      </c>
      <c r="H77" s="23">
        <v>0.105</v>
      </c>
      <c r="I77" s="23">
        <v>0.105</v>
      </c>
      <c r="J77" s="23" t="s">
        <v>46</v>
      </c>
      <c r="K77" s="19">
        <v>3663</v>
      </c>
    </row>
    <row r="78" spans="3:11" x14ac:dyDescent="0.3">
      <c r="C78" s="9" t="s">
        <v>70</v>
      </c>
      <c r="D78" s="9"/>
      <c r="E78" s="24"/>
      <c r="F78" s="11">
        <f>SUM(F75:F77)</f>
        <v>1426.5</v>
      </c>
      <c r="G78" s="11">
        <f>SUM(G75:G77)</f>
        <v>233.5</v>
      </c>
      <c r="H78" s="11"/>
      <c r="I78" s="24"/>
      <c r="J78" s="24"/>
      <c r="K78" s="10"/>
    </row>
    <row r="79" spans="3:11" x14ac:dyDescent="0.3">
      <c r="C79" s="46">
        <v>44739</v>
      </c>
      <c r="D79" s="45" t="s">
        <v>37</v>
      </c>
      <c r="E79" s="25" t="s">
        <v>42</v>
      </c>
      <c r="F79" s="22">
        <v>150</v>
      </c>
      <c r="G79" s="22" t="s">
        <v>46</v>
      </c>
      <c r="H79" s="23">
        <v>6.6500000000000004E-2</v>
      </c>
      <c r="I79" s="23">
        <v>6.6500000000000004E-2</v>
      </c>
      <c r="J79" s="23" t="s">
        <v>46</v>
      </c>
      <c r="K79" s="19">
        <v>930</v>
      </c>
    </row>
    <row r="80" spans="3:11" x14ac:dyDescent="0.3">
      <c r="C80" s="46"/>
      <c r="D80" s="45"/>
      <c r="E80" s="25" t="s">
        <v>43</v>
      </c>
      <c r="F80" s="22">
        <v>89.2</v>
      </c>
      <c r="G80" s="22">
        <v>89.2</v>
      </c>
      <c r="H80" s="23">
        <v>7.0999999999999994E-2</v>
      </c>
      <c r="I80" s="23">
        <v>7.0999999999999994E-2</v>
      </c>
      <c r="J80" s="23">
        <v>7.0999999999999994E-2</v>
      </c>
      <c r="K80" s="20">
        <v>2511</v>
      </c>
    </row>
    <row r="81" spans="3:11" x14ac:dyDescent="0.3">
      <c r="C81" s="46"/>
      <c r="D81" s="45"/>
      <c r="E81" s="25" t="s">
        <v>44</v>
      </c>
      <c r="F81" s="22">
        <v>50</v>
      </c>
      <c r="G81" s="22">
        <v>50</v>
      </c>
      <c r="H81" s="23">
        <v>7.2499999999999995E-2</v>
      </c>
      <c r="I81" s="23">
        <v>7.2499999999999995E-2</v>
      </c>
      <c r="J81" s="23">
        <v>7.2499999999999995E-2</v>
      </c>
      <c r="K81" s="19">
        <v>5036</v>
      </c>
    </row>
    <row r="82" spans="3:11" x14ac:dyDescent="0.3">
      <c r="C82" s="46"/>
      <c r="D82" s="45"/>
      <c r="E82" s="25" t="s">
        <v>60</v>
      </c>
      <c r="F82" s="22">
        <v>12802.77</v>
      </c>
      <c r="G82" s="22">
        <v>8372.8700000000008</v>
      </c>
      <c r="H82" s="23">
        <v>0.06</v>
      </c>
      <c r="I82" s="23">
        <v>6.3100000000000003E-2</v>
      </c>
      <c r="J82" s="23">
        <v>6.2100000000000002E-2</v>
      </c>
      <c r="K82" s="19">
        <v>7583</v>
      </c>
    </row>
    <row r="83" spans="3:11" x14ac:dyDescent="0.3">
      <c r="C83" s="9" t="s">
        <v>71</v>
      </c>
      <c r="D83" s="9"/>
      <c r="E83" s="24"/>
      <c r="F83" s="11">
        <f>SUM(F79:F82)</f>
        <v>13091.970000000001</v>
      </c>
      <c r="G83" s="11">
        <f>SUM(G79:G82)</f>
        <v>8512.0700000000015</v>
      </c>
      <c r="H83" s="11"/>
      <c r="I83" s="24"/>
      <c r="J83" s="24"/>
      <c r="K83" s="10"/>
    </row>
    <row r="84" spans="3:11" x14ac:dyDescent="0.3">
      <c r="C84" s="46">
        <v>44746</v>
      </c>
      <c r="D84" s="45" t="s">
        <v>41</v>
      </c>
      <c r="E84" s="25" t="s">
        <v>72</v>
      </c>
      <c r="F84" s="22">
        <v>409</v>
      </c>
      <c r="G84" s="22" t="s">
        <v>46</v>
      </c>
      <c r="H84" s="23">
        <v>6.5000000000000002E-2</v>
      </c>
      <c r="I84" s="23">
        <v>6.5000000000000002E-2</v>
      </c>
      <c r="J84" s="23">
        <v>6.5000000000000002E-2</v>
      </c>
      <c r="K84" s="19">
        <v>489</v>
      </c>
    </row>
    <row r="85" spans="3:11" x14ac:dyDescent="0.3">
      <c r="C85" s="46"/>
      <c r="D85" s="45"/>
      <c r="E85" s="25" t="s">
        <v>42</v>
      </c>
      <c r="F85" s="22">
        <v>150</v>
      </c>
      <c r="G85" s="22">
        <v>150</v>
      </c>
      <c r="H85" s="23">
        <v>6.7900000000000002E-2</v>
      </c>
      <c r="I85" s="23">
        <v>6.7900000000000002E-2</v>
      </c>
      <c r="J85" s="23">
        <v>6.7900000000000002E-2</v>
      </c>
      <c r="K85" s="20">
        <v>923</v>
      </c>
    </row>
    <row r="86" spans="3:11" x14ac:dyDescent="0.3">
      <c r="C86" s="46"/>
      <c r="D86" s="45"/>
      <c r="E86" s="25" t="s">
        <v>43</v>
      </c>
      <c r="F86" s="22">
        <v>72000</v>
      </c>
      <c r="G86" s="22">
        <v>72000</v>
      </c>
      <c r="H86" s="23">
        <v>8.0500000000000002E-2</v>
      </c>
      <c r="I86" s="23">
        <v>8.0500000000000002E-2</v>
      </c>
      <c r="J86" s="23">
        <v>8.0500000000000002E-2</v>
      </c>
      <c r="K86" s="19">
        <v>2504</v>
      </c>
    </row>
    <row r="87" spans="3:11" x14ac:dyDescent="0.3">
      <c r="C87" s="46"/>
      <c r="D87" s="45"/>
      <c r="E87" s="25" t="s">
        <v>50</v>
      </c>
      <c r="F87" s="22" t="s">
        <v>30</v>
      </c>
      <c r="G87" s="22" t="s">
        <v>30</v>
      </c>
      <c r="H87" s="23" t="s">
        <v>30</v>
      </c>
      <c r="I87" s="23" t="s">
        <v>30</v>
      </c>
      <c r="J87" s="23" t="s">
        <v>30</v>
      </c>
      <c r="K87" s="19">
        <v>3167</v>
      </c>
    </row>
    <row r="88" spans="3:11" x14ac:dyDescent="0.3">
      <c r="C88" s="46"/>
      <c r="D88" s="45"/>
      <c r="E88" s="25" t="s">
        <v>44</v>
      </c>
      <c r="F88" s="22">
        <v>30</v>
      </c>
      <c r="G88" s="22">
        <v>30</v>
      </c>
      <c r="H88" s="23">
        <v>7.2499999999999995E-2</v>
      </c>
      <c r="I88" s="23">
        <v>7.2499999999999995E-2</v>
      </c>
      <c r="J88" s="23">
        <v>7.2499999999999995E-2</v>
      </c>
      <c r="K88" s="19">
        <v>5029</v>
      </c>
    </row>
    <row r="89" spans="3:11" x14ac:dyDescent="0.3">
      <c r="C89" s="9" t="s">
        <v>73</v>
      </c>
      <c r="D89" s="9"/>
      <c r="E89" s="24"/>
      <c r="F89" s="11">
        <f>+F84+F85+F86+F88</f>
        <v>72589</v>
      </c>
      <c r="G89" s="11">
        <f>+G85+G86+G88</f>
        <v>72180</v>
      </c>
      <c r="H89" s="11"/>
      <c r="I89" s="24"/>
      <c r="J89" s="24"/>
      <c r="K89" s="10"/>
    </row>
    <row r="90" spans="3:11" x14ac:dyDescent="0.3">
      <c r="C90" s="46">
        <v>44760</v>
      </c>
      <c r="D90" s="45" t="s">
        <v>37</v>
      </c>
      <c r="E90" s="25" t="s">
        <v>32</v>
      </c>
      <c r="F90" s="22">
        <v>200</v>
      </c>
      <c r="G90" s="22" t="s">
        <v>46</v>
      </c>
      <c r="H90" s="23">
        <v>0.11</v>
      </c>
      <c r="I90" s="23">
        <v>0.11</v>
      </c>
      <c r="J90" s="23" t="s">
        <v>46</v>
      </c>
      <c r="K90" s="19">
        <v>1835</v>
      </c>
    </row>
    <row r="91" spans="3:11" x14ac:dyDescent="0.3">
      <c r="C91" s="46"/>
      <c r="D91" s="45"/>
      <c r="E91" s="25" t="s">
        <v>31</v>
      </c>
      <c r="F91" s="22">
        <v>521</v>
      </c>
      <c r="G91" s="22" t="s">
        <v>46</v>
      </c>
      <c r="H91" s="23">
        <v>8.7499999999999994E-2</v>
      </c>
      <c r="I91" s="23">
        <v>0.09</v>
      </c>
      <c r="J91" s="23" t="s">
        <v>46</v>
      </c>
      <c r="K91" s="20">
        <v>3635</v>
      </c>
    </row>
    <row r="92" spans="3:11" x14ac:dyDescent="0.3">
      <c r="C92" s="9" t="s">
        <v>74</v>
      </c>
      <c r="D92" s="9"/>
      <c r="E92" s="24"/>
      <c r="F92" s="11">
        <f>+F90+F91</f>
        <v>721</v>
      </c>
      <c r="G92" s="11" t="s">
        <v>75</v>
      </c>
      <c r="H92" s="11"/>
      <c r="I92" s="24"/>
      <c r="J92" s="24"/>
      <c r="K92" s="10"/>
    </row>
    <row r="93" spans="3:11" x14ac:dyDescent="0.3">
      <c r="C93" s="46">
        <v>44774</v>
      </c>
      <c r="D93" s="45" t="s">
        <v>37</v>
      </c>
      <c r="E93" s="25" t="s">
        <v>72</v>
      </c>
      <c r="F93" s="22">
        <v>4000</v>
      </c>
      <c r="G93" s="22">
        <v>500</v>
      </c>
      <c r="H93" s="23">
        <v>7.1099999999999997E-2</v>
      </c>
      <c r="I93" s="23">
        <v>8.1500000000000003E-2</v>
      </c>
      <c r="J93" s="23">
        <v>7.1099999999999997E-2</v>
      </c>
      <c r="K93" s="19">
        <v>462</v>
      </c>
    </row>
    <row r="94" spans="3:11" x14ac:dyDescent="0.3">
      <c r="C94" s="46"/>
      <c r="D94" s="45"/>
      <c r="E94" s="25" t="s">
        <v>32</v>
      </c>
      <c r="F94" s="22">
        <v>700</v>
      </c>
      <c r="G94" s="22">
        <v>500</v>
      </c>
      <c r="H94" s="23">
        <v>8.4500000000000006E-2</v>
      </c>
      <c r="I94" s="23">
        <v>0.1</v>
      </c>
      <c r="J94" s="23">
        <v>8.4500000000000006E-2</v>
      </c>
      <c r="K94" s="20">
        <v>1822</v>
      </c>
    </row>
    <row r="95" spans="3:11" x14ac:dyDescent="0.3">
      <c r="C95" s="46"/>
      <c r="D95" s="45"/>
      <c r="E95" s="25" t="s">
        <v>77</v>
      </c>
      <c r="F95" s="22">
        <v>179741</v>
      </c>
      <c r="G95" s="22">
        <v>179171</v>
      </c>
      <c r="H95" s="23">
        <v>9.35E-2</v>
      </c>
      <c r="I95" s="23">
        <v>0.105</v>
      </c>
      <c r="J95" s="23">
        <v>0.1</v>
      </c>
      <c r="K95" s="19">
        <v>4699</v>
      </c>
    </row>
    <row r="96" spans="3:11" x14ac:dyDescent="0.3">
      <c r="C96" s="46"/>
      <c r="D96" s="45"/>
      <c r="E96" s="25" t="s">
        <v>60</v>
      </c>
      <c r="F96" s="22">
        <v>17804.827000000001</v>
      </c>
      <c r="G96" s="22">
        <v>11674.849</v>
      </c>
      <c r="H96" s="23">
        <v>6.2E-2</v>
      </c>
      <c r="I96" s="23">
        <v>6.5500000000000003E-2</v>
      </c>
      <c r="J96" s="23">
        <v>6.5000000000000002E-2</v>
      </c>
      <c r="K96" s="19">
        <v>7549</v>
      </c>
    </row>
    <row r="97" spans="3:11" x14ac:dyDescent="0.3">
      <c r="C97" s="9" t="s">
        <v>78</v>
      </c>
      <c r="D97" s="9"/>
      <c r="E97" s="24"/>
      <c r="F97" s="11">
        <f>SUM(F93:F96)</f>
        <v>202245.82699999999</v>
      </c>
      <c r="G97" s="11">
        <f>SUM(G93:G96)</f>
        <v>191845.84899999999</v>
      </c>
      <c r="H97" s="11"/>
      <c r="I97" s="24"/>
      <c r="J97" s="24"/>
      <c r="K97" s="10"/>
    </row>
    <row r="98" spans="3:11" x14ac:dyDescent="0.3">
      <c r="C98" s="46">
        <v>44785</v>
      </c>
      <c r="D98" s="45" t="s">
        <v>37</v>
      </c>
      <c r="E98" s="25" t="s">
        <v>42</v>
      </c>
      <c r="F98" s="22">
        <v>15330</v>
      </c>
      <c r="G98" s="22" t="s">
        <v>46</v>
      </c>
      <c r="H98" s="23">
        <v>8.5000000000000006E-2</v>
      </c>
      <c r="I98" s="23">
        <v>0.1031</v>
      </c>
      <c r="J98" s="23" t="s">
        <v>46</v>
      </c>
      <c r="K98" s="19">
        <v>882</v>
      </c>
    </row>
    <row r="99" spans="3:11" x14ac:dyDescent="0.3">
      <c r="C99" s="46"/>
      <c r="D99" s="45"/>
      <c r="E99" s="25" t="s">
        <v>43</v>
      </c>
      <c r="F99" s="22">
        <v>318</v>
      </c>
      <c r="G99" s="22">
        <v>68</v>
      </c>
      <c r="H99" s="23">
        <v>8.0500000000000002E-2</v>
      </c>
      <c r="I99" s="23">
        <v>0.1</v>
      </c>
      <c r="J99" s="23">
        <v>8.0500000000000002E-2</v>
      </c>
      <c r="K99" s="20">
        <v>2463</v>
      </c>
    </row>
    <row r="100" spans="3:11" x14ac:dyDescent="0.3">
      <c r="C100" s="46"/>
      <c r="D100" s="45"/>
      <c r="E100" s="25" t="s">
        <v>77</v>
      </c>
      <c r="F100" s="22">
        <v>20139.5</v>
      </c>
      <c r="G100" s="22">
        <v>20062.5</v>
      </c>
      <c r="H100" s="23">
        <v>9.8000000000000004E-2</v>
      </c>
      <c r="I100" s="23">
        <v>0.10009999999999999</v>
      </c>
      <c r="J100" s="23">
        <v>0.1</v>
      </c>
      <c r="K100" s="19">
        <v>4685</v>
      </c>
    </row>
    <row r="101" spans="3:11" x14ac:dyDescent="0.3">
      <c r="C101" s="9" t="s">
        <v>80</v>
      </c>
      <c r="D101" s="9"/>
      <c r="E101" s="24"/>
      <c r="F101" s="11">
        <f>SUM(F98:F100)</f>
        <v>35787.5</v>
      </c>
      <c r="G101" s="11">
        <f>SUM(G98:G100)</f>
        <v>20130.5</v>
      </c>
      <c r="H101" s="11"/>
      <c r="I101" s="24"/>
      <c r="J101" s="24"/>
      <c r="K101" s="10"/>
    </row>
    <row r="102" spans="3:11" x14ac:dyDescent="0.3">
      <c r="C102" s="46">
        <v>44795</v>
      </c>
      <c r="D102" s="45" t="s">
        <v>41</v>
      </c>
      <c r="E102" s="25" t="s">
        <v>32</v>
      </c>
      <c r="F102" s="22">
        <v>76771.899999999994</v>
      </c>
      <c r="G102" s="22">
        <v>56207</v>
      </c>
      <c r="H102" s="23">
        <v>8.4000000000000005E-2</v>
      </c>
      <c r="I102" s="23">
        <v>9.64E-2</v>
      </c>
      <c r="J102" s="23">
        <v>8.4900000000000003E-2</v>
      </c>
      <c r="K102" s="19">
        <v>1801</v>
      </c>
    </row>
    <row r="103" spans="3:11" x14ac:dyDescent="0.3">
      <c r="C103" s="46"/>
      <c r="D103" s="45"/>
      <c r="E103" s="25" t="s">
        <v>50</v>
      </c>
      <c r="F103" s="22" t="s">
        <v>30</v>
      </c>
      <c r="G103" s="22" t="s">
        <v>30</v>
      </c>
      <c r="H103" s="23" t="s">
        <v>30</v>
      </c>
      <c r="I103" s="23" t="s">
        <v>30</v>
      </c>
      <c r="J103" s="23" t="s">
        <v>30</v>
      </c>
      <c r="K103" s="20">
        <v>3119</v>
      </c>
    </row>
    <row r="104" spans="3:11" x14ac:dyDescent="0.3">
      <c r="C104" s="46"/>
      <c r="D104" s="45"/>
      <c r="E104" s="25" t="s">
        <v>31</v>
      </c>
      <c r="F104" s="22">
        <v>750</v>
      </c>
      <c r="G104" s="22">
        <v>350</v>
      </c>
      <c r="H104" s="23">
        <v>8.2400000000000001E-2</v>
      </c>
      <c r="I104" s="23">
        <v>9.98E-2</v>
      </c>
      <c r="J104" s="23">
        <v>9.5000000000000001E-2</v>
      </c>
      <c r="K104" s="19">
        <v>3601</v>
      </c>
    </row>
    <row r="105" spans="3:11" x14ac:dyDescent="0.3">
      <c r="C105" s="9" t="s">
        <v>81</v>
      </c>
      <c r="D105" s="9"/>
      <c r="E105" s="24"/>
      <c r="F105" s="11">
        <f>SUM(F102:F104)</f>
        <v>77521.899999999994</v>
      </c>
      <c r="G105" s="11">
        <f>SUM(G102:G104)</f>
        <v>56557</v>
      </c>
      <c r="H105" s="11"/>
      <c r="I105" s="24"/>
      <c r="J105" s="24"/>
      <c r="K105" s="10"/>
    </row>
    <row r="106" spans="3:11" x14ac:dyDescent="0.3">
      <c r="C106" s="46">
        <v>44802</v>
      </c>
      <c r="D106" s="45" t="s">
        <v>37</v>
      </c>
      <c r="E106" s="25" t="s">
        <v>42</v>
      </c>
      <c r="F106" s="22">
        <v>19210</v>
      </c>
      <c r="G106" s="22">
        <v>4960</v>
      </c>
      <c r="H106" s="23">
        <v>7.5899999999999995E-2</v>
      </c>
      <c r="I106" s="23">
        <v>8.4900000000000003E-2</v>
      </c>
      <c r="J106" s="23">
        <v>7.5899999999999995E-2</v>
      </c>
      <c r="K106" s="19">
        <v>869</v>
      </c>
    </row>
    <row r="107" spans="3:11" x14ac:dyDescent="0.3">
      <c r="C107" s="46"/>
      <c r="D107" s="45"/>
      <c r="E107" s="25" t="s">
        <v>43</v>
      </c>
      <c r="F107" s="22">
        <v>329</v>
      </c>
      <c r="G107" s="22">
        <v>129</v>
      </c>
      <c r="H107" s="23">
        <v>7.9600000000000004E-2</v>
      </c>
      <c r="I107" s="23">
        <v>0.1</v>
      </c>
      <c r="J107" s="23">
        <v>7.9600000000000004E-2</v>
      </c>
      <c r="K107" s="20">
        <v>2450</v>
      </c>
    </row>
    <row r="108" spans="3:11" x14ac:dyDescent="0.3">
      <c r="C108" s="46"/>
      <c r="D108" s="45"/>
      <c r="E108" s="25" t="s">
        <v>77</v>
      </c>
      <c r="F108" s="22">
        <v>38360.75</v>
      </c>
      <c r="G108" s="22">
        <v>13360.75</v>
      </c>
      <c r="H108" s="23">
        <v>9.7000000000000003E-2</v>
      </c>
      <c r="I108" s="23">
        <v>0.11</v>
      </c>
      <c r="J108" s="23">
        <v>0.1</v>
      </c>
      <c r="K108" s="19">
        <v>4672</v>
      </c>
    </row>
    <row r="109" spans="3:11" x14ac:dyDescent="0.3">
      <c r="C109" s="46"/>
      <c r="D109" s="45"/>
      <c r="E109" s="25" t="s">
        <v>60</v>
      </c>
      <c r="F109" s="22">
        <v>17936.187000000002</v>
      </c>
      <c r="G109" s="22">
        <v>2298.1999999999998</v>
      </c>
      <c r="H109" s="23">
        <v>6.3500000000000001E-2</v>
      </c>
      <c r="I109" s="23">
        <v>6.5000000000000002E-2</v>
      </c>
      <c r="J109" s="23">
        <v>6.3500000000000001E-2</v>
      </c>
      <c r="K109" s="19">
        <v>7522</v>
      </c>
    </row>
    <row r="110" spans="3:11" x14ac:dyDescent="0.3">
      <c r="C110" s="9" t="s">
        <v>83</v>
      </c>
      <c r="D110" s="9"/>
      <c r="E110" s="24"/>
      <c r="F110" s="11">
        <f>SUM(F106:F109)</f>
        <v>75835.937000000005</v>
      </c>
      <c r="G110" s="11">
        <f>SUM(G106:G109)</f>
        <v>20747.95</v>
      </c>
      <c r="H110" s="11"/>
      <c r="I110" s="24"/>
      <c r="J110" s="24"/>
      <c r="K110" s="10"/>
    </row>
    <row r="111" spans="3:11" x14ac:dyDescent="0.3">
      <c r="C111" s="46">
        <v>44816</v>
      </c>
      <c r="D111" s="45" t="s">
        <v>41</v>
      </c>
      <c r="E111" s="25" t="s">
        <v>32</v>
      </c>
      <c r="F111" s="22">
        <v>10595</v>
      </c>
      <c r="G111" s="22" t="s">
        <v>46</v>
      </c>
      <c r="H111" s="23">
        <v>8.9499999999999996E-2</v>
      </c>
      <c r="I111" s="23">
        <v>9.7000000000000003E-2</v>
      </c>
      <c r="J111" s="23" t="s">
        <v>46</v>
      </c>
      <c r="K111" s="19">
        <v>1781</v>
      </c>
    </row>
    <row r="112" spans="3:11" x14ac:dyDescent="0.3">
      <c r="C112" s="46"/>
      <c r="D112" s="45"/>
      <c r="E112" s="25" t="s">
        <v>50</v>
      </c>
      <c r="F112" s="22" t="s">
        <v>30</v>
      </c>
      <c r="G112" s="22" t="s">
        <v>30</v>
      </c>
      <c r="H112" s="23" t="s">
        <v>30</v>
      </c>
      <c r="I112" s="23" t="s">
        <v>30</v>
      </c>
      <c r="J112" s="23" t="s">
        <v>30</v>
      </c>
      <c r="K112" s="20">
        <v>3099</v>
      </c>
    </row>
    <row r="113" spans="3:11" x14ac:dyDescent="0.3">
      <c r="C113" s="46"/>
      <c r="D113" s="45"/>
      <c r="E113" s="25" t="s">
        <v>31</v>
      </c>
      <c r="F113" s="22">
        <v>1160</v>
      </c>
      <c r="G113" s="22">
        <v>614</v>
      </c>
      <c r="H113" s="23">
        <v>8.7900000000000006E-2</v>
      </c>
      <c r="I113" s="23">
        <v>0.1099</v>
      </c>
      <c r="J113" s="23">
        <v>9.0999999999999998E-2</v>
      </c>
      <c r="K113" s="19">
        <v>3581</v>
      </c>
    </row>
    <row r="114" spans="3:11" x14ac:dyDescent="0.3">
      <c r="C114" s="9" t="s">
        <v>84</v>
      </c>
      <c r="D114" s="9"/>
      <c r="E114" s="24"/>
      <c r="F114" s="11">
        <f>SUM(F111:F113)</f>
        <v>11755</v>
      </c>
      <c r="G114" s="11">
        <f>SUM(G111:G113)</f>
        <v>614</v>
      </c>
      <c r="H114" s="11"/>
      <c r="I114" s="24"/>
      <c r="J114" s="24"/>
      <c r="K114" s="10"/>
    </row>
    <row r="115" spans="3:11" x14ac:dyDescent="0.3">
      <c r="C115" s="46">
        <v>44820</v>
      </c>
      <c r="D115" s="45" t="s">
        <v>37</v>
      </c>
      <c r="E115" s="25" t="s">
        <v>86</v>
      </c>
      <c r="F115" s="22">
        <v>27875.1</v>
      </c>
      <c r="G115" s="22" t="s">
        <v>88</v>
      </c>
      <c r="H115" s="23">
        <v>8.5000000000000006E-2</v>
      </c>
      <c r="I115" s="23">
        <v>0.09</v>
      </c>
      <c r="J115" s="23" t="s">
        <v>46</v>
      </c>
      <c r="K115" s="19">
        <v>352</v>
      </c>
    </row>
    <row r="116" spans="3:11" x14ac:dyDescent="0.3">
      <c r="C116" s="46"/>
      <c r="D116" s="45"/>
      <c r="E116" s="25" t="s">
        <v>87</v>
      </c>
      <c r="F116" s="22">
        <v>44031</v>
      </c>
      <c r="G116" s="22">
        <v>43900</v>
      </c>
      <c r="H116" s="23">
        <v>8.9899999999999994E-2</v>
      </c>
      <c r="I116" s="23">
        <v>0.1099</v>
      </c>
      <c r="J116" s="23">
        <v>9.2600000000000002E-2</v>
      </c>
      <c r="K116" s="20">
        <v>1234</v>
      </c>
    </row>
    <row r="117" spans="3:11" x14ac:dyDescent="0.3">
      <c r="C117" s="46"/>
      <c r="D117" s="45"/>
      <c r="E117" s="25" t="s">
        <v>43</v>
      </c>
      <c r="F117" s="22">
        <v>500</v>
      </c>
      <c r="G117" s="22">
        <v>500</v>
      </c>
      <c r="H117" s="23">
        <v>9.4100000000000003E-2</v>
      </c>
      <c r="I117" s="23">
        <v>9.4100000000000003E-2</v>
      </c>
      <c r="J117" s="23">
        <v>9.4100000000000003E-2</v>
      </c>
      <c r="K117" s="19">
        <v>2429</v>
      </c>
    </row>
    <row r="118" spans="3:11" x14ac:dyDescent="0.3">
      <c r="C118" s="46"/>
      <c r="D118" s="45"/>
      <c r="E118" s="25" t="s">
        <v>77</v>
      </c>
      <c r="F118" s="22">
        <v>328.5</v>
      </c>
      <c r="G118" s="22">
        <v>328.5</v>
      </c>
      <c r="H118" s="23">
        <v>9.35E-2</v>
      </c>
      <c r="I118" s="23">
        <v>9.9500000000000005E-2</v>
      </c>
      <c r="J118" s="23">
        <v>9.9500000000000005E-2</v>
      </c>
      <c r="K118" s="19">
        <v>4651</v>
      </c>
    </row>
    <row r="119" spans="3:11" x14ac:dyDescent="0.3">
      <c r="C119" s="46"/>
      <c r="D119" s="45"/>
      <c r="E119" s="25" t="s">
        <v>60</v>
      </c>
      <c r="F119" s="22">
        <v>30696.317999999999</v>
      </c>
      <c r="G119" s="22">
        <v>30696.317999999999</v>
      </c>
      <c r="H119" s="23">
        <v>6.1499999999999999E-2</v>
      </c>
      <c r="I119" s="23">
        <v>6.3799999999999996E-2</v>
      </c>
      <c r="J119" s="23">
        <v>6.3799999999999996E-2</v>
      </c>
      <c r="K119" s="19">
        <v>7501</v>
      </c>
    </row>
    <row r="120" spans="3:11" x14ac:dyDescent="0.3">
      <c r="C120" s="9" t="s">
        <v>85</v>
      </c>
      <c r="D120" s="9"/>
      <c r="E120" s="24"/>
      <c r="F120" s="11">
        <f>SUM(F115:F119)</f>
        <v>103430.91800000001</v>
      </c>
      <c r="G120" s="11">
        <f>SUM(G115:G119)</f>
        <v>75424.817999999999</v>
      </c>
      <c r="H120" s="11"/>
      <c r="I120" s="24"/>
      <c r="J120" s="24"/>
      <c r="K120" s="10"/>
    </row>
    <row r="121" spans="3:11" x14ac:dyDescent="0.3">
      <c r="C121" s="46">
        <v>44837</v>
      </c>
      <c r="D121" s="45" t="s">
        <v>41</v>
      </c>
      <c r="E121" s="25" t="s">
        <v>86</v>
      </c>
      <c r="F121" s="22">
        <v>861</v>
      </c>
      <c r="G121" s="22" t="s">
        <v>46</v>
      </c>
      <c r="H121" s="23">
        <v>0.09</v>
      </c>
      <c r="I121" s="23">
        <v>0.09</v>
      </c>
      <c r="J121" s="23" t="s">
        <v>46</v>
      </c>
      <c r="K121" s="19">
        <v>338</v>
      </c>
    </row>
    <row r="122" spans="3:11" x14ac:dyDescent="0.3">
      <c r="C122" s="46"/>
      <c r="D122" s="45"/>
      <c r="E122" s="25" t="s">
        <v>32</v>
      </c>
      <c r="F122" s="22">
        <v>24346.85</v>
      </c>
      <c r="G122" s="22">
        <v>24346.85</v>
      </c>
      <c r="H122" s="23">
        <v>9.1600000000000001E-2</v>
      </c>
      <c r="I122" s="23">
        <v>9.6500000000000002E-2</v>
      </c>
      <c r="J122" s="23">
        <v>9.6500000000000002E-2</v>
      </c>
      <c r="K122" s="20">
        <v>1760</v>
      </c>
    </row>
    <row r="123" spans="3:11" x14ac:dyDescent="0.3">
      <c r="C123" s="46"/>
      <c r="D123" s="45"/>
      <c r="E123" s="25" t="s">
        <v>50</v>
      </c>
      <c r="F123" s="22" t="s">
        <v>30</v>
      </c>
      <c r="G123" s="22" t="s">
        <v>30</v>
      </c>
      <c r="H123" s="23" t="s">
        <v>30</v>
      </c>
      <c r="I123" s="23" t="s">
        <v>30</v>
      </c>
      <c r="J123" s="23" t="s">
        <v>30</v>
      </c>
      <c r="K123" s="19">
        <v>3078</v>
      </c>
    </row>
    <row r="124" spans="3:11" x14ac:dyDescent="0.3">
      <c r="C124" s="46"/>
      <c r="D124" s="45"/>
      <c r="E124" s="25" t="s">
        <v>31</v>
      </c>
      <c r="F124" s="22">
        <v>360</v>
      </c>
      <c r="G124" s="22" t="s">
        <v>46</v>
      </c>
      <c r="H124" s="23">
        <v>9.0300000000000005E-2</v>
      </c>
      <c r="I124" s="23">
        <v>0.1197</v>
      </c>
      <c r="J124" s="23" t="s">
        <v>46</v>
      </c>
      <c r="K124" s="19">
        <v>3560</v>
      </c>
    </row>
    <row r="125" spans="3:11" x14ac:dyDescent="0.3">
      <c r="C125" s="9" t="s">
        <v>89</v>
      </c>
      <c r="D125" s="9"/>
      <c r="E125" s="24"/>
      <c r="F125" s="11">
        <f>SUM(F121:F124)</f>
        <v>25567.85</v>
      </c>
      <c r="G125" s="11">
        <f>SUM(G121:G124)</f>
        <v>24346.85</v>
      </c>
      <c r="H125" s="11"/>
      <c r="I125" s="24"/>
      <c r="J125" s="24"/>
      <c r="K125" s="10"/>
    </row>
    <row r="126" spans="3:11" x14ac:dyDescent="0.3">
      <c r="C126" s="46">
        <v>44844</v>
      </c>
      <c r="D126" s="45" t="s">
        <v>37</v>
      </c>
      <c r="E126" s="25" t="s">
        <v>72</v>
      </c>
      <c r="F126" s="22">
        <v>13770.7</v>
      </c>
      <c r="G126" s="22">
        <v>7520.7</v>
      </c>
      <c r="H126" s="23">
        <v>8.2600000000000007E-2</v>
      </c>
      <c r="I126" s="23">
        <v>9.6000000000000002E-2</v>
      </c>
      <c r="J126" s="23">
        <v>8.7400000000000005E-2</v>
      </c>
      <c r="K126" s="19">
        <v>393</v>
      </c>
    </row>
    <row r="127" spans="3:11" x14ac:dyDescent="0.3">
      <c r="C127" s="46"/>
      <c r="D127" s="45"/>
      <c r="E127" s="25" t="s">
        <v>87</v>
      </c>
      <c r="F127" s="22">
        <v>24938</v>
      </c>
      <c r="G127" s="22">
        <v>8300</v>
      </c>
      <c r="H127" s="23">
        <v>9.2399999999999996E-2</v>
      </c>
      <c r="I127" s="23">
        <v>0.124</v>
      </c>
      <c r="J127" s="23">
        <v>9.4399999999999998E-2</v>
      </c>
      <c r="K127" s="20">
        <v>1213</v>
      </c>
    </row>
    <row r="128" spans="3:11" x14ac:dyDescent="0.3">
      <c r="C128" s="46"/>
      <c r="D128" s="45"/>
      <c r="E128" s="25" t="s">
        <v>43</v>
      </c>
      <c r="F128" s="22">
        <v>80</v>
      </c>
      <c r="G128" s="22" t="s">
        <v>46</v>
      </c>
      <c r="H128" s="23">
        <v>9.4200000000000006E-2</v>
      </c>
      <c r="I128" s="23">
        <v>9.4200000000000006E-2</v>
      </c>
      <c r="J128" s="23" t="s">
        <v>46</v>
      </c>
      <c r="K128" s="19">
        <v>2408</v>
      </c>
    </row>
    <row r="129" spans="3:11" x14ac:dyDescent="0.3">
      <c r="C129" s="46"/>
      <c r="D129" s="45"/>
      <c r="E129" s="25" t="s">
        <v>77</v>
      </c>
      <c r="F129" s="22">
        <v>2025</v>
      </c>
      <c r="G129" s="22">
        <v>2025</v>
      </c>
      <c r="H129" s="23">
        <v>9.9500000000000005E-2</v>
      </c>
      <c r="I129" s="23">
        <v>9.9500000000000005E-2</v>
      </c>
      <c r="J129" s="23">
        <v>9.9500000000000005E-2</v>
      </c>
      <c r="K129" s="19">
        <v>4630</v>
      </c>
    </row>
    <row r="130" spans="3:11" x14ac:dyDescent="0.3">
      <c r="C130" s="9" t="s">
        <v>92</v>
      </c>
      <c r="D130" s="9"/>
      <c r="E130" s="24"/>
      <c r="F130" s="11">
        <f>SUM(F126:F129)</f>
        <v>40813.699999999997</v>
      </c>
      <c r="G130" s="11">
        <f>SUM(G126:G129)</f>
        <v>17845.7</v>
      </c>
      <c r="H130" s="11"/>
      <c r="I130" s="24"/>
      <c r="J130" s="24"/>
      <c r="K130" s="10"/>
    </row>
    <row r="131" spans="3:11" x14ac:dyDescent="0.3">
      <c r="C131" s="46">
        <v>44851</v>
      </c>
      <c r="D131" s="45" t="s">
        <v>37</v>
      </c>
      <c r="E131" s="25" t="s">
        <v>72</v>
      </c>
      <c r="F131" s="22">
        <v>1255</v>
      </c>
      <c r="G131" s="22">
        <v>1000</v>
      </c>
      <c r="H131" s="23">
        <v>8.7499999999999994E-2</v>
      </c>
      <c r="I131" s="23">
        <v>9.6500000000000002E-2</v>
      </c>
      <c r="J131" s="23">
        <v>8.7499999999999994E-2</v>
      </c>
      <c r="K131" s="19">
        <v>386</v>
      </c>
    </row>
    <row r="132" spans="3:11" x14ac:dyDescent="0.3">
      <c r="C132" s="46"/>
      <c r="D132" s="45"/>
      <c r="E132" s="25" t="s">
        <v>32</v>
      </c>
      <c r="F132" s="22">
        <v>12922</v>
      </c>
      <c r="G132" s="22">
        <v>12922</v>
      </c>
      <c r="H132" s="23">
        <v>9.4299999999999995E-2</v>
      </c>
      <c r="I132" s="23">
        <v>9.8000000000000004E-2</v>
      </c>
      <c r="J132" s="23">
        <v>9.8000000000000004E-2</v>
      </c>
      <c r="K132" s="20">
        <v>1746</v>
      </c>
    </row>
    <row r="133" spans="3:11" x14ac:dyDescent="0.3">
      <c r="C133" s="46"/>
      <c r="D133" s="45"/>
      <c r="E133" s="25" t="s">
        <v>31</v>
      </c>
      <c r="F133" s="22">
        <v>845</v>
      </c>
      <c r="G133" s="22" t="s">
        <v>46</v>
      </c>
      <c r="H133" s="23">
        <v>8.9499999999999996E-2</v>
      </c>
      <c r="I133" s="23">
        <v>0.1197</v>
      </c>
      <c r="J133" s="23" t="s">
        <v>46</v>
      </c>
      <c r="K133" s="19">
        <v>3546</v>
      </c>
    </row>
    <row r="134" spans="3:11" x14ac:dyDescent="0.3">
      <c r="C134" s="46"/>
      <c r="D134" s="45"/>
      <c r="E134" s="25" t="s">
        <v>60</v>
      </c>
      <c r="F134" s="22">
        <v>39900.71</v>
      </c>
      <c r="G134" s="22">
        <v>39900.71</v>
      </c>
      <c r="H134" s="23">
        <v>6.3100000000000003E-2</v>
      </c>
      <c r="I134" s="23">
        <v>6.4100000000000004E-2</v>
      </c>
      <c r="J134" s="23">
        <v>6.4100000000000004E-2</v>
      </c>
      <c r="K134" s="19">
        <v>7473</v>
      </c>
    </row>
    <row r="135" spans="3:11" x14ac:dyDescent="0.3">
      <c r="C135" s="9" t="s">
        <v>93</v>
      </c>
      <c r="D135" s="9"/>
      <c r="E135" s="24"/>
      <c r="F135" s="11">
        <f>SUM(F131:F134)</f>
        <v>54922.71</v>
      </c>
      <c r="G135" s="11">
        <f>SUM(G131:G134)</f>
        <v>53822.71</v>
      </c>
      <c r="H135" s="11"/>
      <c r="I135" s="24"/>
      <c r="J135" s="24"/>
      <c r="K135" s="10"/>
    </row>
    <row r="136" spans="3:11" x14ac:dyDescent="0.3">
      <c r="C136" s="46">
        <v>44865</v>
      </c>
      <c r="D136" s="45" t="s">
        <v>37</v>
      </c>
      <c r="E136" s="25" t="s">
        <v>87</v>
      </c>
      <c r="F136" s="22">
        <v>34934.550000000003</v>
      </c>
      <c r="G136" s="22">
        <v>14629.55</v>
      </c>
      <c r="H136" s="23">
        <v>9.3100000000000002E-2</v>
      </c>
      <c r="I136" s="23">
        <v>0.105</v>
      </c>
      <c r="J136" s="23">
        <v>9.5500000000000002E-2</v>
      </c>
      <c r="K136" s="19">
        <v>1193</v>
      </c>
    </row>
    <row r="137" spans="3:11" x14ac:dyDescent="0.3">
      <c r="C137" s="46"/>
      <c r="D137" s="45"/>
      <c r="E137" s="25" t="s">
        <v>43</v>
      </c>
      <c r="F137" s="22">
        <v>16.5</v>
      </c>
      <c r="G137" s="22" t="s">
        <v>46</v>
      </c>
      <c r="H137" s="23">
        <v>9.9900000000000003E-2</v>
      </c>
      <c r="I137" s="23">
        <v>9.9900000000000003E-2</v>
      </c>
      <c r="J137" s="23" t="s">
        <v>46</v>
      </c>
      <c r="K137" s="20">
        <v>2388</v>
      </c>
    </row>
    <row r="138" spans="3:11" x14ac:dyDescent="0.3">
      <c r="C138" s="46"/>
      <c r="D138" s="45"/>
      <c r="E138" s="25" t="s">
        <v>77</v>
      </c>
      <c r="F138" s="22">
        <v>16045</v>
      </c>
      <c r="G138" s="22">
        <v>3895</v>
      </c>
      <c r="H138" s="23">
        <v>9.5500000000000002E-2</v>
      </c>
      <c r="I138" s="23">
        <v>0.12</v>
      </c>
      <c r="J138" s="23">
        <v>9.9500000000000005E-2</v>
      </c>
      <c r="K138" s="19">
        <v>4610</v>
      </c>
    </row>
    <row r="139" spans="3:11" x14ac:dyDescent="0.3">
      <c r="C139" s="46"/>
      <c r="D139" s="45"/>
      <c r="E139" s="25" t="s">
        <v>60</v>
      </c>
      <c r="F139" s="22">
        <v>39826.964999999997</v>
      </c>
      <c r="G139" s="22">
        <v>39826.964999999997</v>
      </c>
      <c r="H139" s="23">
        <v>6.3500000000000001E-2</v>
      </c>
      <c r="I139" s="23">
        <v>6.4600000000000005E-2</v>
      </c>
      <c r="J139" s="23">
        <v>6.4600000000000005E-2</v>
      </c>
      <c r="K139" s="19">
        <v>7460</v>
      </c>
    </row>
    <row r="140" spans="3:11" x14ac:dyDescent="0.3">
      <c r="C140" s="9" t="s">
        <v>94</v>
      </c>
      <c r="D140" s="9"/>
      <c r="E140" s="24"/>
      <c r="F140" s="11">
        <f>SUM(F136:F139)</f>
        <v>90823.014999999999</v>
      </c>
      <c r="G140" s="11">
        <f>SUM(G136:G139)</f>
        <v>58351.514999999999</v>
      </c>
      <c r="H140" s="11"/>
      <c r="I140" s="24"/>
      <c r="J140" s="24"/>
      <c r="K140" s="10"/>
    </row>
    <row r="141" spans="3:11" x14ac:dyDescent="0.3">
      <c r="C141" s="46">
        <v>44872</v>
      </c>
      <c r="D141" s="45" t="s">
        <v>41</v>
      </c>
      <c r="E141" s="25" t="s">
        <v>58</v>
      </c>
      <c r="F141" s="22">
        <v>17043</v>
      </c>
      <c r="G141" s="22">
        <v>500</v>
      </c>
      <c r="H141" s="23">
        <v>0.08</v>
      </c>
      <c r="I141" s="23">
        <v>0.10920000000000001</v>
      </c>
      <c r="J141" s="23">
        <v>0.08</v>
      </c>
      <c r="K141" s="19">
        <v>153</v>
      </c>
    </row>
    <row r="142" spans="3:11" x14ac:dyDescent="0.3">
      <c r="C142" s="46"/>
      <c r="D142" s="45"/>
      <c r="E142" s="25" t="s">
        <v>72</v>
      </c>
      <c r="F142" s="22">
        <v>550</v>
      </c>
      <c r="G142" s="22">
        <v>550</v>
      </c>
      <c r="H142" s="23">
        <v>0.09</v>
      </c>
      <c r="I142" s="23">
        <v>0.09</v>
      </c>
      <c r="J142" s="23">
        <v>0.09</v>
      </c>
      <c r="K142" s="20">
        <v>366</v>
      </c>
    </row>
    <row r="143" spans="3:11" x14ac:dyDescent="0.3">
      <c r="C143" s="46"/>
      <c r="D143" s="45"/>
      <c r="E143" s="25" t="s">
        <v>32</v>
      </c>
      <c r="F143" s="22">
        <v>1387</v>
      </c>
      <c r="G143" s="22">
        <v>1087</v>
      </c>
      <c r="H143" s="23">
        <v>9.7699999999999995E-2</v>
      </c>
      <c r="I143" s="23">
        <v>9.8400000000000001E-2</v>
      </c>
      <c r="J143" s="23">
        <v>9.8000000000000004E-2</v>
      </c>
      <c r="K143" s="19">
        <v>1726</v>
      </c>
    </row>
    <row r="144" spans="3:11" x14ac:dyDescent="0.3">
      <c r="C144" s="46"/>
      <c r="D144" s="45"/>
      <c r="E144" s="25" t="s">
        <v>31</v>
      </c>
      <c r="F144" s="22">
        <v>1036</v>
      </c>
      <c r="G144" s="22">
        <v>1036</v>
      </c>
      <c r="H144" s="23">
        <v>8.6999999999999994E-2</v>
      </c>
      <c r="I144" s="23">
        <v>9.2799999999999994E-2</v>
      </c>
      <c r="J144" s="23">
        <v>9.2799999999999994E-2</v>
      </c>
      <c r="K144" s="19">
        <v>3526</v>
      </c>
    </row>
    <row r="145" spans="3:11" x14ac:dyDescent="0.3">
      <c r="C145" s="46"/>
      <c r="D145" s="45"/>
      <c r="E145" s="25" t="s">
        <v>60</v>
      </c>
      <c r="F145" s="22">
        <v>3388.1149999999998</v>
      </c>
      <c r="G145" s="22">
        <v>3388.1149999999998</v>
      </c>
      <c r="H145" s="23">
        <v>6.4600000000000005E-2</v>
      </c>
      <c r="I145" s="23">
        <v>6.4600000000000005E-2</v>
      </c>
      <c r="J145" s="23">
        <v>6.4600000000000005E-2</v>
      </c>
      <c r="K145" s="19">
        <v>7453</v>
      </c>
    </row>
    <row r="146" spans="3:11" x14ac:dyDescent="0.3">
      <c r="C146" s="9" t="s">
        <v>95</v>
      </c>
      <c r="D146" s="9"/>
      <c r="E146" s="24"/>
      <c r="F146" s="11">
        <f>SUM(F141:F145)</f>
        <v>23404.114999999998</v>
      </c>
      <c r="G146" s="11">
        <f>SUM(G141:G145)</f>
        <v>6561.1149999999998</v>
      </c>
      <c r="H146" s="11"/>
      <c r="I146" s="24"/>
      <c r="J146" s="24"/>
      <c r="K146" s="10"/>
    </row>
    <row r="147" spans="3:11" x14ac:dyDescent="0.3">
      <c r="C147" s="46">
        <v>44886</v>
      </c>
      <c r="D147" s="45" t="s">
        <v>37</v>
      </c>
      <c r="E147" s="25" t="s">
        <v>72</v>
      </c>
      <c r="F147" s="22">
        <v>10530</v>
      </c>
      <c r="G147" s="22">
        <v>5530</v>
      </c>
      <c r="H147" s="23">
        <v>0.09</v>
      </c>
      <c r="I147" s="23">
        <v>9.4899999999999998E-2</v>
      </c>
      <c r="J147" s="23">
        <v>0.09</v>
      </c>
      <c r="K147" s="19">
        <v>352</v>
      </c>
    </row>
    <row r="148" spans="3:11" x14ac:dyDescent="0.3">
      <c r="C148" s="46"/>
      <c r="D148" s="45"/>
      <c r="E148" s="25" t="s">
        <v>87</v>
      </c>
      <c r="F148" s="22">
        <v>22389.5</v>
      </c>
      <c r="G148" s="22">
        <v>22389.5</v>
      </c>
      <c r="H148" s="23">
        <v>9.2999999999999999E-2</v>
      </c>
      <c r="I148" s="23">
        <v>9.7600000000000006E-2</v>
      </c>
      <c r="J148" s="23">
        <v>9.7600000000000006E-2</v>
      </c>
      <c r="K148" s="20">
        <v>1172</v>
      </c>
    </row>
    <row r="149" spans="3:11" x14ac:dyDescent="0.3">
      <c r="C149" s="46"/>
      <c r="D149" s="45"/>
      <c r="E149" s="25" t="s">
        <v>43</v>
      </c>
      <c r="F149" s="22">
        <v>8830</v>
      </c>
      <c r="G149" s="22">
        <v>8830</v>
      </c>
      <c r="H149" s="23">
        <v>9.3899999999999997E-2</v>
      </c>
      <c r="I149" s="23">
        <v>9.8500000000000004E-2</v>
      </c>
      <c r="J149" s="23">
        <v>9.8500000000000004E-2</v>
      </c>
      <c r="K149" s="19">
        <v>2367</v>
      </c>
    </row>
    <row r="150" spans="3:11" x14ac:dyDescent="0.3">
      <c r="C150" s="46"/>
      <c r="D150" s="45"/>
      <c r="E150" s="25" t="s">
        <v>77</v>
      </c>
      <c r="F150" s="22">
        <v>20666</v>
      </c>
      <c r="G150" s="22">
        <v>20456</v>
      </c>
      <c r="H150" s="23">
        <v>9.6199999999999994E-2</v>
      </c>
      <c r="I150" s="23">
        <v>0.1125</v>
      </c>
      <c r="J150" s="23">
        <v>9.9599999999999994E-2</v>
      </c>
      <c r="K150" s="19">
        <v>4589</v>
      </c>
    </row>
    <row r="151" spans="3:11" x14ac:dyDescent="0.3">
      <c r="C151" s="9" t="s">
        <v>96</v>
      </c>
      <c r="D151" s="9"/>
      <c r="E151" s="24"/>
      <c r="F151" s="11">
        <f>SUM(F147:F150)</f>
        <v>62415.5</v>
      </c>
      <c r="G151" s="11">
        <f>SUM(G147:G150)</f>
        <v>57205.5</v>
      </c>
      <c r="H151" s="11"/>
      <c r="I151" s="24"/>
      <c r="J151" s="24"/>
      <c r="K151" s="10"/>
    </row>
    <row r="152" spans="3:11" x14ac:dyDescent="0.3">
      <c r="C152" s="46">
        <v>44893</v>
      </c>
      <c r="D152" s="45" t="s">
        <v>37</v>
      </c>
      <c r="E152" s="25" t="s">
        <v>72</v>
      </c>
      <c r="F152" s="22">
        <v>15132.3</v>
      </c>
      <c r="G152" s="22">
        <v>5132.3</v>
      </c>
      <c r="H152" s="23">
        <v>8.6999999999999994E-2</v>
      </c>
      <c r="I152" s="23">
        <v>9.5899999999999999E-2</v>
      </c>
      <c r="J152" s="23">
        <v>0.09</v>
      </c>
      <c r="K152" s="19">
        <v>345</v>
      </c>
    </row>
    <row r="153" spans="3:11" x14ac:dyDescent="0.3">
      <c r="C153" s="46"/>
      <c r="D153" s="45"/>
      <c r="E153" s="25" t="s">
        <v>32</v>
      </c>
      <c r="F153" s="22">
        <v>11997.3</v>
      </c>
      <c r="G153" s="22">
        <v>11967.3</v>
      </c>
      <c r="H153" s="23">
        <v>0.09</v>
      </c>
      <c r="I153" s="23">
        <v>9.8100000000000007E-2</v>
      </c>
      <c r="J153" s="23">
        <v>9.8000000000000004E-2</v>
      </c>
      <c r="K153" s="20">
        <v>1705</v>
      </c>
    </row>
    <row r="154" spans="3:11" x14ac:dyDescent="0.3">
      <c r="C154" s="46"/>
      <c r="D154" s="45"/>
      <c r="E154" s="25" t="s">
        <v>31</v>
      </c>
      <c r="F154" s="22">
        <v>7020</v>
      </c>
      <c r="G154" s="22">
        <v>3232</v>
      </c>
      <c r="H154" s="23">
        <v>8.9899999999999994E-2</v>
      </c>
      <c r="I154" s="23">
        <v>0.1</v>
      </c>
      <c r="J154" s="23">
        <v>9.3700000000000006E-2</v>
      </c>
      <c r="K154" s="19">
        <v>3505</v>
      </c>
    </row>
    <row r="155" spans="3:11" x14ac:dyDescent="0.3">
      <c r="C155" s="46"/>
      <c r="D155" s="45"/>
      <c r="E155" s="25" t="s">
        <v>45</v>
      </c>
      <c r="F155" s="22">
        <v>536.18899999999996</v>
      </c>
      <c r="G155" s="22">
        <v>536.18899999999996</v>
      </c>
      <c r="H155" s="23">
        <v>4.6699999999999998E-2</v>
      </c>
      <c r="I155" s="23">
        <v>4.6699999999999998E-2</v>
      </c>
      <c r="J155" s="23">
        <v>4.6699999999999998E-2</v>
      </c>
      <c r="K155" s="19">
        <v>4015</v>
      </c>
    </row>
    <row r="156" spans="3:11" x14ac:dyDescent="0.3">
      <c r="C156" s="9" t="s">
        <v>99</v>
      </c>
      <c r="D156" s="9"/>
      <c r="E156" s="24"/>
      <c r="F156" s="11">
        <f>SUM(F152:F155)</f>
        <v>34685.788999999997</v>
      </c>
      <c r="G156" s="11">
        <f>SUM(G152:G155)</f>
        <v>20867.788999999997</v>
      </c>
      <c r="H156" s="11"/>
      <c r="I156" s="24"/>
      <c r="J156" s="24"/>
      <c r="K156" s="10"/>
    </row>
    <row r="157" spans="3:11" x14ac:dyDescent="0.3">
      <c r="C157" s="46" t="s">
        <v>101</v>
      </c>
      <c r="D157" s="45" t="s">
        <v>37</v>
      </c>
      <c r="E157" s="25" t="s">
        <v>58</v>
      </c>
      <c r="F157" s="22">
        <v>1265</v>
      </c>
      <c r="G157" s="22">
        <v>1250</v>
      </c>
      <c r="H157" s="23">
        <v>8.1000000000000003E-2</v>
      </c>
      <c r="I157" s="23">
        <v>8.2600000000000007E-2</v>
      </c>
      <c r="J157" s="23">
        <v>8.1000000000000003E-2</v>
      </c>
      <c r="K157" s="19">
        <v>125</v>
      </c>
    </row>
    <row r="158" spans="3:11" x14ac:dyDescent="0.3">
      <c r="C158" s="46"/>
      <c r="D158" s="45"/>
      <c r="E158" s="25" t="s">
        <v>72</v>
      </c>
      <c r="F158" s="22" t="s">
        <v>30</v>
      </c>
      <c r="G158" s="22" t="s">
        <v>30</v>
      </c>
      <c r="H158" s="23" t="s">
        <v>30</v>
      </c>
      <c r="I158" s="23" t="s">
        <v>30</v>
      </c>
      <c r="J158" s="23" t="s">
        <v>30</v>
      </c>
      <c r="K158" s="20">
        <v>338</v>
      </c>
    </row>
    <row r="159" spans="3:11" x14ac:dyDescent="0.3">
      <c r="C159" s="46"/>
      <c r="D159" s="45"/>
      <c r="E159" s="25" t="s">
        <v>87</v>
      </c>
      <c r="F159" s="22">
        <v>11233.45</v>
      </c>
      <c r="G159" s="22">
        <v>10233.450000000001</v>
      </c>
      <c r="H159" s="23">
        <v>9.4200000000000006E-2</v>
      </c>
      <c r="I159" s="23">
        <v>9.8000000000000004E-2</v>
      </c>
      <c r="J159" s="23">
        <v>9.7600000000000006E-2</v>
      </c>
      <c r="K159" s="19">
        <v>1158</v>
      </c>
    </row>
    <row r="160" spans="3:11" x14ac:dyDescent="0.3">
      <c r="C160" s="9" t="s">
        <v>102</v>
      </c>
      <c r="D160" s="9"/>
      <c r="E160" s="24"/>
      <c r="F160" s="11">
        <f>SUM(F157:F159)</f>
        <v>12498.45</v>
      </c>
      <c r="G160" s="11">
        <f>SUM(G157:G159)</f>
        <v>11483.45</v>
      </c>
      <c r="H160" s="11"/>
      <c r="I160" s="24"/>
      <c r="J160" s="24"/>
      <c r="K160" s="10"/>
    </row>
    <row r="161" spans="3:13" x14ac:dyDescent="0.3">
      <c r="C161" s="46">
        <v>44907</v>
      </c>
      <c r="D161" s="45" t="s">
        <v>41</v>
      </c>
      <c r="E161" s="25" t="s">
        <v>87</v>
      </c>
      <c r="F161" s="22">
        <v>18195</v>
      </c>
      <c r="G161" s="22">
        <v>18195</v>
      </c>
      <c r="H161" s="23">
        <v>9.5000000000000001E-2</v>
      </c>
      <c r="I161" s="23">
        <v>9.7600000000000006E-2</v>
      </c>
      <c r="J161" s="23">
        <v>9.7600000000000006E-2</v>
      </c>
      <c r="K161" s="19">
        <v>1151</v>
      </c>
    </row>
    <row r="162" spans="3:13" x14ac:dyDescent="0.3">
      <c r="C162" s="46"/>
      <c r="D162" s="45"/>
      <c r="E162" s="25" t="s">
        <v>43</v>
      </c>
      <c r="F162" s="22">
        <v>6905.6</v>
      </c>
      <c r="G162" s="22">
        <v>6905.6</v>
      </c>
      <c r="H162" s="23">
        <v>9.7100000000000006E-2</v>
      </c>
      <c r="I162" s="23">
        <v>9.8500000000000004E-2</v>
      </c>
      <c r="J162" s="23">
        <v>9.8500000000000004E-2</v>
      </c>
      <c r="K162" s="19">
        <v>2346</v>
      </c>
    </row>
    <row r="163" spans="3:13" x14ac:dyDescent="0.3">
      <c r="C163" s="46"/>
      <c r="D163" s="45"/>
      <c r="E163" s="25" t="s">
        <v>77</v>
      </c>
      <c r="F163" s="7">
        <v>3114.1</v>
      </c>
      <c r="G163" s="7">
        <v>3114.1</v>
      </c>
      <c r="H163" s="23">
        <v>9.4899999999999998E-2</v>
      </c>
      <c r="I163" s="23">
        <v>9.8000000000000004E-2</v>
      </c>
      <c r="J163" s="23">
        <v>9.8000000000000004E-2</v>
      </c>
      <c r="K163" s="19">
        <v>4568</v>
      </c>
    </row>
    <row r="164" spans="3:13" x14ac:dyDescent="0.3">
      <c r="C164" s="46"/>
      <c r="D164" s="45"/>
      <c r="E164" s="25" t="s">
        <v>104</v>
      </c>
      <c r="F164" s="22" t="s">
        <v>30</v>
      </c>
      <c r="G164" s="22" t="s">
        <v>30</v>
      </c>
      <c r="H164" s="22" t="s">
        <v>30</v>
      </c>
      <c r="I164" s="22" t="s">
        <v>30</v>
      </c>
      <c r="J164" s="22" t="s">
        <v>30</v>
      </c>
      <c r="K164" s="19">
        <v>8142</v>
      </c>
    </row>
    <row r="165" spans="3:13" x14ac:dyDescent="0.3">
      <c r="C165" s="9" t="s">
        <v>105</v>
      </c>
      <c r="D165" s="9"/>
      <c r="E165" s="24"/>
      <c r="F165" s="11">
        <f>SUM(F161:F164)</f>
        <v>28214.699999999997</v>
      </c>
      <c r="G165" s="11">
        <f>SUM(G161:G164)</f>
        <v>28214.699999999997</v>
      </c>
      <c r="H165" s="11"/>
      <c r="I165" s="24"/>
      <c r="J165" s="24"/>
      <c r="K165" s="10"/>
    </row>
    <row r="166" spans="3:13" x14ac:dyDescent="0.3">
      <c r="C166" s="46">
        <v>44914</v>
      </c>
      <c r="D166" s="45" t="s">
        <v>37</v>
      </c>
      <c r="E166" s="25" t="s">
        <v>72</v>
      </c>
      <c r="F166" s="22">
        <v>763.7</v>
      </c>
      <c r="G166" s="22">
        <v>763.7</v>
      </c>
      <c r="H166" s="23">
        <v>8.14E-2</v>
      </c>
      <c r="I166" s="23">
        <v>8.9700000000000002E-2</v>
      </c>
      <c r="J166" s="23">
        <v>8.9700000000000002E-2</v>
      </c>
      <c r="K166" s="19">
        <v>324</v>
      </c>
    </row>
    <row r="167" spans="3:13" x14ac:dyDescent="0.3">
      <c r="C167" s="46"/>
      <c r="D167" s="45"/>
      <c r="E167" s="25" t="s">
        <v>87</v>
      </c>
      <c r="F167" s="22">
        <v>59271.35</v>
      </c>
      <c r="G167" s="22">
        <v>59008.35</v>
      </c>
      <c r="H167" s="23">
        <v>9.2999999999999999E-2</v>
      </c>
      <c r="I167" s="23">
        <v>9.7699999999999995E-2</v>
      </c>
      <c r="J167" s="23">
        <v>9.7600000000000006E-2</v>
      </c>
      <c r="K167" s="20">
        <v>1144</v>
      </c>
    </row>
    <row r="168" spans="3:13" x14ac:dyDescent="0.3">
      <c r="C168" s="46"/>
      <c r="D168" s="45"/>
      <c r="E168" s="25" t="s">
        <v>32</v>
      </c>
      <c r="F168" s="22">
        <v>10716</v>
      </c>
      <c r="G168" s="22">
        <v>10700</v>
      </c>
      <c r="H168" s="23">
        <v>9.8199999999999996E-2</v>
      </c>
      <c r="I168" s="23">
        <v>9.8199999999999996E-2</v>
      </c>
      <c r="J168" s="23">
        <v>9.8199999999999996E-2</v>
      </c>
      <c r="K168" s="19">
        <v>1684</v>
      </c>
    </row>
    <row r="169" spans="3:13" x14ac:dyDescent="0.3">
      <c r="C169" s="46"/>
      <c r="D169" s="45"/>
      <c r="E169" s="25" t="s">
        <v>106</v>
      </c>
      <c r="F169" s="22">
        <v>11184.7</v>
      </c>
      <c r="G169" s="22">
        <v>11184.7</v>
      </c>
      <c r="H169" s="23">
        <v>8.9800000000000005E-2</v>
      </c>
      <c r="I169" s="23">
        <v>9.8100000000000007E-2</v>
      </c>
      <c r="J169" s="23">
        <v>9.8100000000000007E-2</v>
      </c>
      <c r="K169" s="19">
        <v>3781</v>
      </c>
    </row>
    <row r="170" spans="3:13" x14ac:dyDescent="0.3">
      <c r="C170" s="46"/>
      <c r="D170" s="45"/>
      <c r="E170" s="25" t="s">
        <v>104</v>
      </c>
      <c r="F170" s="22">
        <v>16866.169999999998</v>
      </c>
      <c r="G170" s="22">
        <v>16866.169999999998</v>
      </c>
      <c r="H170" s="23">
        <v>6.6000000000000003E-2</v>
      </c>
      <c r="I170" s="23">
        <v>6.6000000000000003E-2</v>
      </c>
      <c r="J170" s="23">
        <v>6.6000000000000003E-2</v>
      </c>
      <c r="K170" s="19">
        <v>8135</v>
      </c>
    </row>
    <row r="171" spans="3:13" x14ac:dyDescent="0.3">
      <c r="C171" s="9" t="s">
        <v>107</v>
      </c>
      <c r="D171" s="9"/>
      <c r="E171" s="24"/>
      <c r="F171" s="11">
        <f>SUM(F166:F170)</f>
        <v>98801.919999999984</v>
      </c>
      <c r="G171" s="11">
        <f>SUM(G166:G170)</f>
        <v>98522.919999999984</v>
      </c>
      <c r="H171" s="11"/>
      <c r="I171" s="24"/>
      <c r="J171" s="24"/>
      <c r="K171" s="10"/>
    </row>
    <row r="172" spans="3:13" x14ac:dyDescent="0.3">
      <c r="C172" s="8"/>
      <c r="D172" s="8"/>
      <c r="E172" s="25"/>
      <c r="F172" s="7"/>
      <c r="G172" s="7"/>
      <c r="H172" s="7"/>
      <c r="I172" s="23"/>
      <c r="J172" s="23"/>
      <c r="K172" s="19"/>
    </row>
    <row r="173" spans="3:13" s="6" customFormat="1" x14ac:dyDescent="0.3">
      <c r="C173" s="17" t="s">
        <v>10</v>
      </c>
      <c r="D173" s="17"/>
      <c r="E173" s="18"/>
      <c r="F173" s="18"/>
      <c r="G173" s="18"/>
      <c r="H173" s="18"/>
      <c r="I173" s="18"/>
      <c r="J173" s="18"/>
      <c r="K173" s="18"/>
    </row>
    <row r="174" spans="3:13" x14ac:dyDescent="0.3">
      <c r="E174" s="25"/>
      <c r="F174" s="21"/>
    </row>
    <row r="175" spans="3:13" x14ac:dyDescent="0.3">
      <c r="C175" s="14" t="s">
        <v>11</v>
      </c>
      <c r="D175" s="14"/>
      <c r="E175" s="25"/>
      <c r="M175" s="12"/>
    </row>
    <row r="176" spans="3:13" x14ac:dyDescent="0.3">
      <c r="C176" s="14" t="s">
        <v>12</v>
      </c>
      <c r="D176" s="14"/>
    </row>
    <row r="177" spans="3:11" x14ac:dyDescent="0.3">
      <c r="C177" s="13" t="s">
        <v>13</v>
      </c>
      <c r="D177" s="13"/>
    </row>
    <row r="178" spans="3:11" x14ac:dyDescent="0.3">
      <c r="C178" s="13"/>
      <c r="D178" s="13"/>
    </row>
    <row r="179" spans="3:11" x14ac:dyDescent="0.3">
      <c r="C179" s="29" t="s">
        <v>14</v>
      </c>
      <c r="D179" s="29"/>
    </row>
    <row r="180" spans="3:11" x14ac:dyDescent="0.3">
      <c r="E180"/>
      <c r="F180"/>
      <c r="G180"/>
      <c r="H180"/>
      <c r="I180"/>
      <c r="J180"/>
      <c r="K180"/>
    </row>
    <row r="181" spans="3:11" x14ac:dyDescent="0.3">
      <c r="C181" s="32" t="s">
        <v>15</v>
      </c>
      <c r="D181" s="32" t="s">
        <v>16</v>
      </c>
      <c r="F181"/>
      <c r="G181"/>
      <c r="H181"/>
      <c r="I181"/>
      <c r="J181"/>
      <c r="K181"/>
    </row>
    <row r="182" spans="3:11" x14ac:dyDescent="0.3">
      <c r="C182" s="28" t="s">
        <v>17</v>
      </c>
      <c r="D182" s="30" t="s">
        <v>18</v>
      </c>
      <c r="F182"/>
      <c r="G182"/>
      <c r="H182"/>
      <c r="I182"/>
      <c r="J182"/>
      <c r="K182"/>
    </row>
    <row r="183" spans="3:11" x14ac:dyDescent="0.3">
      <c r="C183" s="28" t="s">
        <v>19</v>
      </c>
      <c r="D183" s="30" t="s">
        <v>20</v>
      </c>
      <c r="F183"/>
      <c r="G183"/>
      <c r="H183"/>
      <c r="I183"/>
      <c r="J183"/>
      <c r="K183"/>
    </row>
    <row r="184" spans="3:11" x14ac:dyDescent="0.3">
      <c r="C184" s="28" t="s">
        <v>21</v>
      </c>
      <c r="D184" s="31" t="s">
        <v>22</v>
      </c>
    </row>
    <row r="185" spans="3:11" x14ac:dyDescent="0.3">
      <c r="C185" s="28" t="s">
        <v>23</v>
      </c>
      <c r="D185" s="31" t="s">
        <v>24</v>
      </c>
    </row>
    <row r="186" spans="3:11" x14ac:dyDescent="0.3">
      <c r="C186" s="28" t="s">
        <v>25</v>
      </c>
      <c r="D186" s="31" t="s">
        <v>26</v>
      </c>
    </row>
  </sheetData>
  <sheetProtection algorithmName="SHA-512" hashValue="ckK9jT/B6Qf6CXYeEYpN+w6x4xS+cgCeVAqqQjXYoDLE6slxaiICXXPhaIUC4Cw3AtOAMoy5mZHn1yft2htAAg==" saltValue="50Bz0dZYVGbmzP8cuENRag==" spinCount="100000" sheet="1" objects="1" scenarios="1"/>
  <mergeCells count="73">
    <mergeCell ref="C166:C170"/>
    <mergeCell ref="D166:D170"/>
    <mergeCell ref="C157:C159"/>
    <mergeCell ref="D157:D159"/>
    <mergeCell ref="C90:C91"/>
    <mergeCell ref="D90:D91"/>
    <mergeCell ref="C75:C77"/>
    <mergeCell ref="D75:D77"/>
    <mergeCell ref="C147:C150"/>
    <mergeCell ref="D147:D150"/>
    <mergeCell ref="C141:C145"/>
    <mergeCell ref="D141:D145"/>
    <mergeCell ref="D102:D104"/>
    <mergeCell ref="C136:C139"/>
    <mergeCell ref="D136:D139"/>
    <mergeCell ref="C126:C129"/>
    <mergeCell ref="D126:D129"/>
    <mergeCell ref="C115:C119"/>
    <mergeCell ref="D115:D119"/>
    <mergeCell ref="C131:C134"/>
    <mergeCell ref="D53:D55"/>
    <mergeCell ref="C79:C82"/>
    <mergeCell ref="D79:D82"/>
    <mergeCell ref="D70:D73"/>
    <mergeCell ref="C66:C68"/>
    <mergeCell ref="D61:D64"/>
    <mergeCell ref="C61:C64"/>
    <mergeCell ref="C57:C59"/>
    <mergeCell ref="D57:D59"/>
    <mergeCell ref="C98:C100"/>
    <mergeCell ref="D98:D100"/>
    <mergeCell ref="C102:C104"/>
    <mergeCell ref="C53:C55"/>
    <mergeCell ref="D131:D134"/>
    <mergeCell ref="C12:C15"/>
    <mergeCell ref="D12:D15"/>
    <mergeCell ref="C38:C41"/>
    <mergeCell ref="D38:D41"/>
    <mergeCell ref="C21:C24"/>
    <mergeCell ref="D21:D24"/>
    <mergeCell ref="C17:C19"/>
    <mergeCell ref="D17:D19"/>
    <mergeCell ref="C33:C36"/>
    <mergeCell ref="C26:C27"/>
    <mergeCell ref="D26:D27"/>
    <mergeCell ref="B2:K2"/>
    <mergeCell ref="C3:K3"/>
    <mergeCell ref="B4:K4"/>
    <mergeCell ref="C7:C10"/>
    <mergeCell ref="D7:D10"/>
    <mergeCell ref="C106:C109"/>
    <mergeCell ref="D48:D51"/>
    <mergeCell ref="C43:C46"/>
    <mergeCell ref="C29:C31"/>
    <mergeCell ref="D29:D31"/>
    <mergeCell ref="D43:D46"/>
    <mergeCell ref="D33:D36"/>
    <mergeCell ref="D161:D164"/>
    <mergeCell ref="C161:C164"/>
    <mergeCell ref="C152:C155"/>
    <mergeCell ref="D152:D155"/>
    <mergeCell ref="C48:C51"/>
    <mergeCell ref="C93:C96"/>
    <mergeCell ref="D93:D96"/>
    <mergeCell ref="C121:C124"/>
    <mergeCell ref="D121:D124"/>
    <mergeCell ref="D66:D68"/>
    <mergeCell ref="C70:C73"/>
    <mergeCell ref="D84:D88"/>
    <mergeCell ref="C84:C88"/>
    <mergeCell ref="C111:C113"/>
    <mergeCell ref="D111:D113"/>
    <mergeCell ref="D106:D10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02"/>
  <sheetViews>
    <sheetView tabSelected="1" topLeftCell="A70" workbookViewId="0">
      <selection activeCell="D93" sqref="D93"/>
    </sheetView>
  </sheetViews>
  <sheetFormatPr baseColWidth="10" defaultColWidth="11.44140625" defaultRowHeight="14.4" x14ac:dyDescent="0.3"/>
  <cols>
    <col min="2" max="2" width="4" style="6" customWidth="1"/>
    <col min="3" max="3" width="55.44140625" customWidth="1"/>
    <col min="4" max="4" width="12.44140625" customWidth="1"/>
    <col min="5" max="5" width="12.5546875" style="13" customWidth="1"/>
    <col min="6" max="6" width="15" style="13" bestFit="1" customWidth="1"/>
    <col min="7" max="7" width="15.44140625" style="13" bestFit="1" customWidth="1"/>
    <col min="8" max="8" width="15.44140625" style="13" customWidth="1"/>
    <col min="9" max="9" width="14.6640625" style="13" bestFit="1" customWidth="1"/>
    <col min="10" max="10" width="15.33203125" style="13" bestFit="1" customWidth="1"/>
    <col min="11" max="11" width="20.33203125" style="13" bestFit="1" customWidth="1"/>
    <col min="12" max="12" width="17.5546875" bestFit="1" customWidth="1"/>
    <col min="13" max="13" width="16.88671875" bestFit="1" customWidth="1"/>
    <col min="261" max="261" width="4" customWidth="1"/>
    <col min="262" max="262" width="21.33203125" bestFit="1" customWidth="1"/>
    <col min="263" max="263" width="11.33203125" bestFit="1" customWidth="1"/>
    <col min="264" max="265" width="17.5546875" bestFit="1" customWidth="1"/>
    <col min="266" max="267" width="14.6640625" bestFit="1" customWidth="1"/>
    <col min="268" max="268" width="17.5546875" bestFit="1" customWidth="1"/>
    <col min="517" max="517" width="4" customWidth="1"/>
    <col min="518" max="518" width="21.33203125" bestFit="1" customWidth="1"/>
    <col min="519" max="519" width="11.33203125" bestFit="1" customWidth="1"/>
    <col min="520" max="521" width="17.5546875" bestFit="1" customWidth="1"/>
    <col min="522" max="523" width="14.6640625" bestFit="1" customWidth="1"/>
    <col min="524" max="524" width="17.5546875" bestFit="1" customWidth="1"/>
    <col min="773" max="773" width="4" customWidth="1"/>
    <col min="774" max="774" width="21.33203125" bestFit="1" customWidth="1"/>
    <col min="775" max="775" width="11.33203125" bestFit="1" customWidth="1"/>
    <col min="776" max="777" width="17.5546875" bestFit="1" customWidth="1"/>
    <col min="778" max="779" width="14.6640625" bestFit="1" customWidth="1"/>
    <col min="780" max="780" width="17.5546875" bestFit="1" customWidth="1"/>
    <col min="1029" max="1029" width="4" customWidth="1"/>
    <col min="1030" max="1030" width="21.33203125" bestFit="1" customWidth="1"/>
    <col min="1031" max="1031" width="11.33203125" bestFit="1" customWidth="1"/>
    <col min="1032" max="1033" width="17.5546875" bestFit="1" customWidth="1"/>
    <col min="1034" max="1035" width="14.6640625" bestFit="1" customWidth="1"/>
    <col min="1036" max="1036" width="17.5546875" bestFit="1" customWidth="1"/>
    <col min="1285" max="1285" width="4" customWidth="1"/>
    <col min="1286" max="1286" width="21.33203125" bestFit="1" customWidth="1"/>
    <col min="1287" max="1287" width="11.33203125" bestFit="1" customWidth="1"/>
    <col min="1288" max="1289" width="17.5546875" bestFit="1" customWidth="1"/>
    <col min="1290" max="1291" width="14.6640625" bestFit="1" customWidth="1"/>
    <col min="1292" max="1292" width="17.5546875" bestFit="1" customWidth="1"/>
    <col min="1541" max="1541" width="4" customWidth="1"/>
    <col min="1542" max="1542" width="21.33203125" bestFit="1" customWidth="1"/>
    <col min="1543" max="1543" width="11.33203125" bestFit="1" customWidth="1"/>
    <col min="1544" max="1545" width="17.5546875" bestFit="1" customWidth="1"/>
    <col min="1546" max="1547" width="14.6640625" bestFit="1" customWidth="1"/>
    <col min="1548" max="1548" width="17.5546875" bestFit="1" customWidth="1"/>
    <col min="1797" max="1797" width="4" customWidth="1"/>
    <col min="1798" max="1798" width="21.33203125" bestFit="1" customWidth="1"/>
    <col min="1799" max="1799" width="11.33203125" bestFit="1" customWidth="1"/>
    <col min="1800" max="1801" width="17.5546875" bestFit="1" customWidth="1"/>
    <col min="1802" max="1803" width="14.6640625" bestFit="1" customWidth="1"/>
    <col min="1804" max="1804" width="17.5546875" bestFit="1" customWidth="1"/>
    <col min="2053" max="2053" width="4" customWidth="1"/>
    <col min="2054" max="2054" width="21.33203125" bestFit="1" customWidth="1"/>
    <col min="2055" max="2055" width="11.33203125" bestFit="1" customWidth="1"/>
    <col min="2056" max="2057" width="17.5546875" bestFit="1" customWidth="1"/>
    <col min="2058" max="2059" width="14.6640625" bestFit="1" customWidth="1"/>
    <col min="2060" max="2060" width="17.5546875" bestFit="1" customWidth="1"/>
    <col min="2309" max="2309" width="4" customWidth="1"/>
    <col min="2310" max="2310" width="21.33203125" bestFit="1" customWidth="1"/>
    <col min="2311" max="2311" width="11.33203125" bestFit="1" customWidth="1"/>
    <col min="2312" max="2313" width="17.5546875" bestFit="1" customWidth="1"/>
    <col min="2314" max="2315" width="14.6640625" bestFit="1" customWidth="1"/>
    <col min="2316" max="2316" width="17.5546875" bestFit="1" customWidth="1"/>
    <col min="2565" max="2565" width="4" customWidth="1"/>
    <col min="2566" max="2566" width="21.33203125" bestFit="1" customWidth="1"/>
    <col min="2567" max="2567" width="11.33203125" bestFit="1" customWidth="1"/>
    <col min="2568" max="2569" width="17.5546875" bestFit="1" customWidth="1"/>
    <col min="2570" max="2571" width="14.6640625" bestFit="1" customWidth="1"/>
    <col min="2572" max="2572" width="17.5546875" bestFit="1" customWidth="1"/>
    <col min="2821" max="2821" width="4" customWidth="1"/>
    <col min="2822" max="2822" width="21.33203125" bestFit="1" customWidth="1"/>
    <col min="2823" max="2823" width="11.33203125" bestFit="1" customWidth="1"/>
    <col min="2824" max="2825" width="17.5546875" bestFit="1" customWidth="1"/>
    <col min="2826" max="2827" width="14.6640625" bestFit="1" customWidth="1"/>
    <col min="2828" max="2828" width="17.5546875" bestFit="1" customWidth="1"/>
    <col min="3077" max="3077" width="4" customWidth="1"/>
    <col min="3078" max="3078" width="21.33203125" bestFit="1" customWidth="1"/>
    <col min="3079" max="3079" width="11.33203125" bestFit="1" customWidth="1"/>
    <col min="3080" max="3081" width="17.5546875" bestFit="1" customWidth="1"/>
    <col min="3082" max="3083" width="14.6640625" bestFit="1" customWidth="1"/>
    <col min="3084" max="3084" width="17.5546875" bestFit="1" customWidth="1"/>
    <col min="3333" max="3333" width="4" customWidth="1"/>
    <col min="3334" max="3334" width="21.33203125" bestFit="1" customWidth="1"/>
    <col min="3335" max="3335" width="11.33203125" bestFit="1" customWidth="1"/>
    <col min="3336" max="3337" width="17.5546875" bestFit="1" customWidth="1"/>
    <col min="3338" max="3339" width="14.6640625" bestFit="1" customWidth="1"/>
    <col min="3340" max="3340" width="17.5546875" bestFit="1" customWidth="1"/>
    <col min="3589" max="3589" width="4" customWidth="1"/>
    <col min="3590" max="3590" width="21.33203125" bestFit="1" customWidth="1"/>
    <col min="3591" max="3591" width="11.33203125" bestFit="1" customWidth="1"/>
    <col min="3592" max="3593" width="17.5546875" bestFit="1" customWidth="1"/>
    <col min="3594" max="3595" width="14.6640625" bestFit="1" customWidth="1"/>
    <col min="3596" max="3596" width="17.5546875" bestFit="1" customWidth="1"/>
    <col min="3845" max="3845" width="4" customWidth="1"/>
    <col min="3846" max="3846" width="21.33203125" bestFit="1" customWidth="1"/>
    <col min="3847" max="3847" width="11.33203125" bestFit="1" customWidth="1"/>
    <col min="3848" max="3849" width="17.5546875" bestFit="1" customWidth="1"/>
    <col min="3850" max="3851" width="14.6640625" bestFit="1" customWidth="1"/>
    <col min="3852" max="3852" width="17.5546875" bestFit="1" customWidth="1"/>
    <col min="4101" max="4101" width="4" customWidth="1"/>
    <col min="4102" max="4102" width="21.33203125" bestFit="1" customWidth="1"/>
    <col min="4103" max="4103" width="11.33203125" bestFit="1" customWidth="1"/>
    <col min="4104" max="4105" width="17.5546875" bestFit="1" customWidth="1"/>
    <col min="4106" max="4107" width="14.6640625" bestFit="1" customWidth="1"/>
    <col min="4108" max="4108" width="17.5546875" bestFit="1" customWidth="1"/>
    <col min="4357" max="4357" width="4" customWidth="1"/>
    <col min="4358" max="4358" width="21.33203125" bestFit="1" customWidth="1"/>
    <col min="4359" max="4359" width="11.33203125" bestFit="1" customWidth="1"/>
    <col min="4360" max="4361" width="17.5546875" bestFit="1" customWidth="1"/>
    <col min="4362" max="4363" width="14.6640625" bestFit="1" customWidth="1"/>
    <col min="4364" max="4364" width="17.5546875" bestFit="1" customWidth="1"/>
    <col min="4613" max="4613" width="4" customWidth="1"/>
    <col min="4614" max="4614" width="21.33203125" bestFit="1" customWidth="1"/>
    <col min="4615" max="4615" width="11.33203125" bestFit="1" customWidth="1"/>
    <col min="4616" max="4617" width="17.5546875" bestFit="1" customWidth="1"/>
    <col min="4618" max="4619" width="14.6640625" bestFit="1" customWidth="1"/>
    <col min="4620" max="4620" width="17.5546875" bestFit="1" customWidth="1"/>
    <col min="4869" max="4869" width="4" customWidth="1"/>
    <col min="4870" max="4870" width="21.33203125" bestFit="1" customWidth="1"/>
    <col min="4871" max="4871" width="11.33203125" bestFit="1" customWidth="1"/>
    <col min="4872" max="4873" width="17.5546875" bestFit="1" customWidth="1"/>
    <col min="4874" max="4875" width="14.6640625" bestFit="1" customWidth="1"/>
    <col min="4876" max="4876" width="17.5546875" bestFit="1" customWidth="1"/>
    <col min="5125" max="5125" width="4" customWidth="1"/>
    <col min="5126" max="5126" width="21.33203125" bestFit="1" customWidth="1"/>
    <col min="5127" max="5127" width="11.33203125" bestFit="1" customWidth="1"/>
    <col min="5128" max="5129" width="17.5546875" bestFit="1" customWidth="1"/>
    <col min="5130" max="5131" width="14.6640625" bestFit="1" customWidth="1"/>
    <col min="5132" max="5132" width="17.5546875" bestFit="1" customWidth="1"/>
    <col min="5381" max="5381" width="4" customWidth="1"/>
    <col min="5382" max="5382" width="21.33203125" bestFit="1" customWidth="1"/>
    <col min="5383" max="5383" width="11.33203125" bestFit="1" customWidth="1"/>
    <col min="5384" max="5385" width="17.5546875" bestFit="1" customWidth="1"/>
    <col min="5386" max="5387" width="14.6640625" bestFit="1" customWidth="1"/>
    <col min="5388" max="5388" width="17.5546875" bestFit="1" customWidth="1"/>
    <col min="5637" max="5637" width="4" customWidth="1"/>
    <col min="5638" max="5638" width="21.33203125" bestFit="1" customWidth="1"/>
    <col min="5639" max="5639" width="11.33203125" bestFit="1" customWidth="1"/>
    <col min="5640" max="5641" width="17.5546875" bestFit="1" customWidth="1"/>
    <col min="5642" max="5643" width="14.6640625" bestFit="1" customWidth="1"/>
    <col min="5644" max="5644" width="17.5546875" bestFit="1" customWidth="1"/>
    <col min="5893" max="5893" width="4" customWidth="1"/>
    <col min="5894" max="5894" width="21.33203125" bestFit="1" customWidth="1"/>
    <col min="5895" max="5895" width="11.33203125" bestFit="1" customWidth="1"/>
    <col min="5896" max="5897" width="17.5546875" bestFit="1" customWidth="1"/>
    <col min="5898" max="5899" width="14.6640625" bestFit="1" customWidth="1"/>
    <col min="5900" max="5900" width="17.5546875" bestFit="1" customWidth="1"/>
    <col min="6149" max="6149" width="4" customWidth="1"/>
    <col min="6150" max="6150" width="21.33203125" bestFit="1" customWidth="1"/>
    <col min="6151" max="6151" width="11.33203125" bestFit="1" customWidth="1"/>
    <col min="6152" max="6153" width="17.5546875" bestFit="1" customWidth="1"/>
    <col min="6154" max="6155" width="14.6640625" bestFit="1" customWidth="1"/>
    <col min="6156" max="6156" width="17.5546875" bestFit="1" customWidth="1"/>
    <col min="6405" max="6405" width="4" customWidth="1"/>
    <col min="6406" max="6406" width="21.33203125" bestFit="1" customWidth="1"/>
    <col min="6407" max="6407" width="11.33203125" bestFit="1" customWidth="1"/>
    <col min="6408" max="6409" width="17.5546875" bestFit="1" customWidth="1"/>
    <col min="6410" max="6411" width="14.6640625" bestFit="1" customWidth="1"/>
    <col min="6412" max="6412" width="17.5546875" bestFit="1" customWidth="1"/>
    <col min="6661" max="6661" width="4" customWidth="1"/>
    <col min="6662" max="6662" width="21.33203125" bestFit="1" customWidth="1"/>
    <col min="6663" max="6663" width="11.33203125" bestFit="1" customWidth="1"/>
    <col min="6664" max="6665" width="17.5546875" bestFit="1" customWidth="1"/>
    <col min="6666" max="6667" width="14.6640625" bestFit="1" customWidth="1"/>
    <col min="6668" max="6668" width="17.5546875" bestFit="1" customWidth="1"/>
    <col min="6917" max="6917" width="4" customWidth="1"/>
    <col min="6918" max="6918" width="21.33203125" bestFit="1" customWidth="1"/>
    <col min="6919" max="6919" width="11.33203125" bestFit="1" customWidth="1"/>
    <col min="6920" max="6921" width="17.5546875" bestFit="1" customWidth="1"/>
    <col min="6922" max="6923" width="14.6640625" bestFit="1" customWidth="1"/>
    <col min="6924" max="6924" width="17.5546875" bestFit="1" customWidth="1"/>
    <col min="7173" max="7173" width="4" customWidth="1"/>
    <col min="7174" max="7174" width="21.33203125" bestFit="1" customWidth="1"/>
    <col min="7175" max="7175" width="11.33203125" bestFit="1" customWidth="1"/>
    <col min="7176" max="7177" width="17.5546875" bestFit="1" customWidth="1"/>
    <col min="7178" max="7179" width="14.6640625" bestFit="1" customWidth="1"/>
    <col min="7180" max="7180" width="17.5546875" bestFit="1" customWidth="1"/>
    <col min="7429" max="7429" width="4" customWidth="1"/>
    <col min="7430" max="7430" width="21.33203125" bestFit="1" customWidth="1"/>
    <col min="7431" max="7431" width="11.33203125" bestFit="1" customWidth="1"/>
    <col min="7432" max="7433" width="17.5546875" bestFit="1" customWidth="1"/>
    <col min="7434" max="7435" width="14.6640625" bestFit="1" customWidth="1"/>
    <col min="7436" max="7436" width="17.5546875" bestFit="1" customWidth="1"/>
    <col min="7685" max="7685" width="4" customWidth="1"/>
    <col min="7686" max="7686" width="21.33203125" bestFit="1" customWidth="1"/>
    <col min="7687" max="7687" width="11.33203125" bestFit="1" customWidth="1"/>
    <col min="7688" max="7689" width="17.5546875" bestFit="1" customWidth="1"/>
    <col min="7690" max="7691" width="14.6640625" bestFit="1" customWidth="1"/>
    <col min="7692" max="7692" width="17.5546875" bestFit="1" customWidth="1"/>
    <col min="7941" max="7941" width="4" customWidth="1"/>
    <col min="7942" max="7942" width="21.33203125" bestFit="1" customWidth="1"/>
    <col min="7943" max="7943" width="11.33203125" bestFit="1" customWidth="1"/>
    <col min="7944" max="7945" width="17.5546875" bestFit="1" customWidth="1"/>
    <col min="7946" max="7947" width="14.6640625" bestFit="1" customWidth="1"/>
    <col min="7948" max="7948" width="17.5546875" bestFit="1" customWidth="1"/>
    <col min="8197" max="8197" width="4" customWidth="1"/>
    <col min="8198" max="8198" width="21.33203125" bestFit="1" customWidth="1"/>
    <col min="8199" max="8199" width="11.33203125" bestFit="1" customWidth="1"/>
    <col min="8200" max="8201" width="17.5546875" bestFit="1" customWidth="1"/>
    <col min="8202" max="8203" width="14.6640625" bestFit="1" customWidth="1"/>
    <col min="8204" max="8204" width="17.5546875" bestFit="1" customWidth="1"/>
    <col min="8453" max="8453" width="4" customWidth="1"/>
    <col min="8454" max="8454" width="21.33203125" bestFit="1" customWidth="1"/>
    <col min="8455" max="8455" width="11.33203125" bestFit="1" customWidth="1"/>
    <col min="8456" max="8457" width="17.5546875" bestFit="1" customWidth="1"/>
    <col min="8458" max="8459" width="14.6640625" bestFit="1" customWidth="1"/>
    <col min="8460" max="8460" width="17.5546875" bestFit="1" customWidth="1"/>
    <col min="8709" max="8709" width="4" customWidth="1"/>
    <col min="8710" max="8710" width="21.33203125" bestFit="1" customWidth="1"/>
    <col min="8711" max="8711" width="11.33203125" bestFit="1" customWidth="1"/>
    <col min="8712" max="8713" width="17.5546875" bestFit="1" customWidth="1"/>
    <col min="8714" max="8715" width="14.6640625" bestFit="1" customWidth="1"/>
    <col min="8716" max="8716" width="17.5546875" bestFit="1" customWidth="1"/>
    <col min="8965" max="8965" width="4" customWidth="1"/>
    <col min="8966" max="8966" width="21.33203125" bestFit="1" customWidth="1"/>
    <col min="8967" max="8967" width="11.33203125" bestFit="1" customWidth="1"/>
    <col min="8968" max="8969" width="17.5546875" bestFit="1" customWidth="1"/>
    <col min="8970" max="8971" width="14.6640625" bestFit="1" customWidth="1"/>
    <col min="8972" max="8972" width="17.5546875" bestFit="1" customWidth="1"/>
    <col min="9221" max="9221" width="4" customWidth="1"/>
    <col min="9222" max="9222" width="21.33203125" bestFit="1" customWidth="1"/>
    <col min="9223" max="9223" width="11.33203125" bestFit="1" customWidth="1"/>
    <col min="9224" max="9225" width="17.5546875" bestFit="1" customWidth="1"/>
    <col min="9226" max="9227" width="14.6640625" bestFit="1" customWidth="1"/>
    <col min="9228" max="9228" width="17.5546875" bestFit="1" customWidth="1"/>
    <col min="9477" max="9477" width="4" customWidth="1"/>
    <col min="9478" max="9478" width="21.33203125" bestFit="1" customWidth="1"/>
    <col min="9479" max="9479" width="11.33203125" bestFit="1" customWidth="1"/>
    <col min="9480" max="9481" width="17.5546875" bestFit="1" customWidth="1"/>
    <col min="9482" max="9483" width="14.6640625" bestFit="1" customWidth="1"/>
    <col min="9484" max="9484" width="17.5546875" bestFit="1" customWidth="1"/>
    <col min="9733" max="9733" width="4" customWidth="1"/>
    <col min="9734" max="9734" width="21.33203125" bestFit="1" customWidth="1"/>
    <col min="9735" max="9735" width="11.33203125" bestFit="1" customWidth="1"/>
    <col min="9736" max="9737" width="17.5546875" bestFit="1" customWidth="1"/>
    <col min="9738" max="9739" width="14.6640625" bestFit="1" customWidth="1"/>
    <col min="9740" max="9740" width="17.5546875" bestFit="1" customWidth="1"/>
    <col min="9989" max="9989" width="4" customWidth="1"/>
    <col min="9990" max="9990" width="21.33203125" bestFit="1" customWidth="1"/>
    <col min="9991" max="9991" width="11.33203125" bestFit="1" customWidth="1"/>
    <col min="9992" max="9993" width="17.5546875" bestFit="1" customWidth="1"/>
    <col min="9994" max="9995" width="14.6640625" bestFit="1" customWidth="1"/>
    <col min="9996" max="9996" width="17.5546875" bestFit="1" customWidth="1"/>
    <col min="10245" max="10245" width="4" customWidth="1"/>
    <col min="10246" max="10246" width="21.33203125" bestFit="1" customWidth="1"/>
    <col min="10247" max="10247" width="11.33203125" bestFit="1" customWidth="1"/>
    <col min="10248" max="10249" width="17.5546875" bestFit="1" customWidth="1"/>
    <col min="10250" max="10251" width="14.6640625" bestFit="1" customWidth="1"/>
    <col min="10252" max="10252" width="17.5546875" bestFit="1" customWidth="1"/>
    <col min="10501" max="10501" width="4" customWidth="1"/>
    <col min="10502" max="10502" width="21.33203125" bestFit="1" customWidth="1"/>
    <col min="10503" max="10503" width="11.33203125" bestFit="1" customWidth="1"/>
    <col min="10504" max="10505" width="17.5546875" bestFit="1" customWidth="1"/>
    <col min="10506" max="10507" width="14.6640625" bestFit="1" customWidth="1"/>
    <col min="10508" max="10508" width="17.5546875" bestFit="1" customWidth="1"/>
    <col min="10757" max="10757" width="4" customWidth="1"/>
    <col min="10758" max="10758" width="21.33203125" bestFit="1" customWidth="1"/>
    <col min="10759" max="10759" width="11.33203125" bestFit="1" customWidth="1"/>
    <col min="10760" max="10761" width="17.5546875" bestFit="1" customWidth="1"/>
    <col min="10762" max="10763" width="14.6640625" bestFit="1" customWidth="1"/>
    <col min="10764" max="10764" width="17.5546875" bestFit="1" customWidth="1"/>
    <col min="11013" max="11013" width="4" customWidth="1"/>
    <col min="11014" max="11014" width="21.33203125" bestFit="1" customWidth="1"/>
    <col min="11015" max="11015" width="11.33203125" bestFit="1" customWidth="1"/>
    <col min="11016" max="11017" width="17.5546875" bestFit="1" customWidth="1"/>
    <col min="11018" max="11019" width="14.6640625" bestFit="1" customWidth="1"/>
    <col min="11020" max="11020" width="17.5546875" bestFit="1" customWidth="1"/>
    <col min="11269" max="11269" width="4" customWidth="1"/>
    <col min="11270" max="11270" width="21.33203125" bestFit="1" customWidth="1"/>
    <col min="11271" max="11271" width="11.33203125" bestFit="1" customWidth="1"/>
    <col min="11272" max="11273" width="17.5546875" bestFit="1" customWidth="1"/>
    <col min="11274" max="11275" width="14.6640625" bestFit="1" customWidth="1"/>
    <col min="11276" max="11276" width="17.5546875" bestFit="1" customWidth="1"/>
    <col min="11525" max="11525" width="4" customWidth="1"/>
    <col min="11526" max="11526" width="21.33203125" bestFit="1" customWidth="1"/>
    <col min="11527" max="11527" width="11.33203125" bestFit="1" customWidth="1"/>
    <col min="11528" max="11529" width="17.5546875" bestFit="1" customWidth="1"/>
    <col min="11530" max="11531" width="14.6640625" bestFit="1" customWidth="1"/>
    <col min="11532" max="11532" width="17.5546875" bestFit="1" customWidth="1"/>
    <col min="11781" max="11781" width="4" customWidth="1"/>
    <col min="11782" max="11782" width="21.33203125" bestFit="1" customWidth="1"/>
    <col min="11783" max="11783" width="11.33203125" bestFit="1" customWidth="1"/>
    <col min="11784" max="11785" width="17.5546875" bestFit="1" customWidth="1"/>
    <col min="11786" max="11787" width="14.6640625" bestFit="1" customWidth="1"/>
    <col min="11788" max="11788" width="17.5546875" bestFit="1" customWidth="1"/>
    <col min="12037" max="12037" width="4" customWidth="1"/>
    <col min="12038" max="12038" width="21.33203125" bestFit="1" customWidth="1"/>
    <col min="12039" max="12039" width="11.33203125" bestFit="1" customWidth="1"/>
    <col min="12040" max="12041" width="17.5546875" bestFit="1" customWidth="1"/>
    <col min="12042" max="12043" width="14.6640625" bestFit="1" customWidth="1"/>
    <col min="12044" max="12044" width="17.5546875" bestFit="1" customWidth="1"/>
    <col min="12293" max="12293" width="4" customWidth="1"/>
    <col min="12294" max="12294" width="21.33203125" bestFit="1" customWidth="1"/>
    <col min="12295" max="12295" width="11.33203125" bestFit="1" customWidth="1"/>
    <col min="12296" max="12297" width="17.5546875" bestFit="1" customWidth="1"/>
    <col min="12298" max="12299" width="14.6640625" bestFit="1" customWidth="1"/>
    <col min="12300" max="12300" width="17.5546875" bestFit="1" customWidth="1"/>
    <col min="12549" max="12549" width="4" customWidth="1"/>
    <col min="12550" max="12550" width="21.33203125" bestFit="1" customWidth="1"/>
    <col min="12551" max="12551" width="11.33203125" bestFit="1" customWidth="1"/>
    <col min="12552" max="12553" width="17.5546875" bestFit="1" customWidth="1"/>
    <col min="12554" max="12555" width="14.6640625" bestFit="1" customWidth="1"/>
    <col min="12556" max="12556" width="17.5546875" bestFit="1" customWidth="1"/>
    <col min="12805" max="12805" width="4" customWidth="1"/>
    <col min="12806" max="12806" width="21.33203125" bestFit="1" customWidth="1"/>
    <col min="12807" max="12807" width="11.33203125" bestFit="1" customWidth="1"/>
    <col min="12808" max="12809" width="17.5546875" bestFit="1" customWidth="1"/>
    <col min="12810" max="12811" width="14.6640625" bestFit="1" customWidth="1"/>
    <col min="12812" max="12812" width="17.5546875" bestFit="1" customWidth="1"/>
    <col min="13061" max="13061" width="4" customWidth="1"/>
    <col min="13062" max="13062" width="21.33203125" bestFit="1" customWidth="1"/>
    <col min="13063" max="13063" width="11.33203125" bestFit="1" customWidth="1"/>
    <col min="13064" max="13065" width="17.5546875" bestFit="1" customWidth="1"/>
    <col min="13066" max="13067" width="14.6640625" bestFit="1" customWidth="1"/>
    <col min="13068" max="13068" width="17.5546875" bestFit="1" customWidth="1"/>
    <col min="13317" max="13317" width="4" customWidth="1"/>
    <col min="13318" max="13318" width="21.33203125" bestFit="1" customWidth="1"/>
    <col min="13319" max="13319" width="11.33203125" bestFit="1" customWidth="1"/>
    <col min="13320" max="13321" width="17.5546875" bestFit="1" customWidth="1"/>
    <col min="13322" max="13323" width="14.6640625" bestFit="1" customWidth="1"/>
    <col min="13324" max="13324" width="17.5546875" bestFit="1" customWidth="1"/>
    <col min="13573" max="13573" width="4" customWidth="1"/>
    <col min="13574" max="13574" width="21.33203125" bestFit="1" customWidth="1"/>
    <col min="13575" max="13575" width="11.33203125" bestFit="1" customWidth="1"/>
    <col min="13576" max="13577" width="17.5546875" bestFit="1" customWidth="1"/>
    <col min="13578" max="13579" width="14.6640625" bestFit="1" customWidth="1"/>
    <col min="13580" max="13580" width="17.5546875" bestFit="1" customWidth="1"/>
    <col min="13829" max="13829" width="4" customWidth="1"/>
    <col min="13830" max="13830" width="21.33203125" bestFit="1" customWidth="1"/>
    <col min="13831" max="13831" width="11.33203125" bestFit="1" customWidth="1"/>
    <col min="13832" max="13833" width="17.5546875" bestFit="1" customWidth="1"/>
    <col min="13834" max="13835" width="14.6640625" bestFit="1" customWidth="1"/>
    <col min="13836" max="13836" width="17.5546875" bestFit="1" customWidth="1"/>
    <col min="14085" max="14085" width="4" customWidth="1"/>
    <col min="14086" max="14086" width="21.33203125" bestFit="1" customWidth="1"/>
    <col min="14087" max="14087" width="11.33203125" bestFit="1" customWidth="1"/>
    <col min="14088" max="14089" width="17.5546875" bestFit="1" customWidth="1"/>
    <col min="14090" max="14091" width="14.6640625" bestFit="1" customWidth="1"/>
    <col min="14092" max="14092" width="17.5546875" bestFit="1" customWidth="1"/>
    <col min="14341" max="14341" width="4" customWidth="1"/>
    <col min="14342" max="14342" width="21.33203125" bestFit="1" customWidth="1"/>
    <col min="14343" max="14343" width="11.33203125" bestFit="1" customWidth="1"/>
    <col min="14344" max="14345" width="17.5546875" bestFit="1" customWidth="1"/>
    <col min="14346" max="14347" width="14.6640625" bestFit="1" customWidth="1"/>
    <col min="14348" max="14348" width="17.5546875" bestFit="1" customWidth="1"/>
    <col min="14597" max="14597" width="4" customWidth="1"/>
    <col min="14598" max="14598" width="21.33203125" bestFit="1" customWidth="1"/>
    <col min="14599" max="14599" width="11.33203125" bestFit="1" customWidth="1"/>
    <col min="14600" max="14601" width="17.5546875" bestFit="1" customWidth="1"/>
    <col min="14602" max="14603" width="14.6640625" bestFit="1" customWidth="1"/>
    <col min="14604" max="14604" width="17.5546875" bestFit="1" customWidth="1"/>
    <col min="14853" max="14853" width="4" customWidth="1"/>
    <col min="14854" max="14854" width="21.33203125" bestFit="1" customWidth="1"/>
    <col min="14855" max="14855" width="11.33203125" bestFit="1" customWidth="1"/>
    <col min="14856" max="14857" width="17.5546875" bestFit="1" customWidth="1"/>
    <col min="14858" max="14859" width="14.6640625" bestFit="1" customWidth="1"/>
    <col min="14860" max="14860" width="17.5546875" bestFit="1" customWidth="1"/>
    <col min="15109" max="15109" width="4" customWidth="1"/>
    <col min="15110" max="15110" width="21.33203125" bestFit="1" customWidth="1"/>
    <col min="15111" max="15111" width="11.33203125" bestFit="1" customWidth="1"/>
    <col min="15112" max="15113" width="17.5546875" bestFit="1" customWidth="1"/>
    <col min="15114" max="15115" width="14.6640625" bestFit="1" customWidth="1"/>
    <col min="15116" max="15116" width="17.5546875" bestFit="1" customWidth="1"/>
    <col min="15365" max="15365" width="4" customWidth="1"/>
    <col min="15366" max="15366" width="21.33203125" bestFit="1" customWidth="1"/>
    <col min="15367" max="15367" width="11.33203125" bestFit="1" customWidth="1"/>
    <col min="15368" max="15369" width="17.5546875" bestFit="1" customWidth="1"/>
    <col min="15370" max="15371" width="14.6640625" bestFit="1" customWidth="1"/>
    <col min="15372" max="15372" width="17.5546875" bestFit="1" customWidth="1"/>
    <col min="15621" max="15621" width="4" customWidth="1"/>
    <col min="15622" max="15622" width="21.33203125" bestFit="1" customWidth="1"/>
    <col min="15623" max="15623" width="11.33203125" bestFit="1" customWidth="1"/>
    <col min="15624" max="15625" width="17.5546875" bestFit="1" customWidth="1"/>
    <col min="15626" max="15627" width="14.6640625" bestFit="1" customWidth="1"/>
    <col min="15628" max="15628" width="17.5546875" bestFit="1" customWidth="1"/>
    <col min="15877" max="15877" width="4" customWidth="1"/>
    <col min="15878" max="15878" width="21.33203125" bestFit="1" customWidth="1"/>
    <col min="15879" max="15879" width="11.33203125" bestFit="1" customWidth="1"/>
    <col min="15880" max="15881" width="17.5546875" bestFit="1" customWidth="1"/>
    <col min="15882" max="15883" width="14.6640625" bestFit="1" customWidth="1"/>
    <col min="15884" max="15884" width="17.5546875" bestFit="1" customWidth="1"/>
    <col min="16133" max="16133" width="4" customWidth="1"/>
    <col min="16134" max="16134" width="21.33203125" bestFit="1" customWidth="1"/>
    <col min="16135" max="16135" width="11.33203125" bestFit="1" customWidth="1"/>
    <col min="16136" max="16137" width="17.5546875" bestFit="1" customWidth="1"/>
    <col min="16138" max="16139" width="14.6640625" bestFit="1" customWidth="1"/>
    <col min="16140" max="16140" width="17.5546875" bestFit="1" customWidth="1"/>
  </cols>
  <sheetData>
    <row r="1" spans="2:17" s="2" customFormat="1" x14ac:dyDescent="0.3">
      <c r="B1" s="1"/>
      <c r="E1" s="3"/>
      <c r="F1" s="3"/>
      <c r="G1" s="3"/>
      <c r="H1" s="3"/>
      <c r="I1" s="3"/>
      <c r="J1" s="3"/>
      <c r="K1" s="3"/>
    </row>
    <row r="2" spans="2:17" s="2" customFormat="1" x14ac:dyDescent="0.3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"/>
      <c r="M2" s="4"/>
      <c r="N2" s="4"/>
      <c r="O2" s="4"/>
      <c r="P2" s="4"/>
      <c r="Q2" s="4"/>
    </row>
    <row r="3" spans="2:17" s="2" customFormat="1" x14ac:dyDescent="0.3">
      <c r="B3" s="27"/>
      <c r="C3" s="47" t="s">
        <v>35</v>
      </c>
      <c r="D3" s="47"/>
      <c r="E3" s="47"/>
      <c r="F3" s="47"/>
      <c r="G3" s="47"/>
      <c r="H3" s="47"/>
      <c r="I3" s="47"/>
      <c r="J3" s="47"/>
      <c r="K3" s="47"/>
      <c r="L3" s="4"/>
      <c r="M3" s="4"/>
      <c r="N3" s="4"/>
      <c r="O3" s="4"/>
      <c r="P3" s="4"/>
      <c r="Q3" s="4"/>
    </row>
    <row r="4" spans="2:17" s="2" customFormat="1" x14ac:dyDescent="0.3">
      <c r="B4" s="48" t="s">
        <v>27</v>
      </c>
      <c r="C4" s="48"/>
      <c r="D4" s="48"/>
      <c r="E4" s="48"/>
      <c r="F4" s="48"/>
      <c r="G4" s="48"/>
      <c r="H4" s="48"/>
      <c r="I4" s="48"/>
      <c r="J4" s="48"/>
      <c r="K4" s="48"/>
      <c r="L4" s="5"/>
      <c r="M4" s="5"/>
      <c r="N4" s="5"/>
      <c r="O4" s="5"/>
      <c r="P4" s="5"/>
      <c r="Q4" s="5"/>
    </row>
    <row r="5" spans="2:17" s="2" customFormat="1" x14ac:dyDescent="0.3">
      <c r="B5" s="1"/>
      <c r="E5" s="3"/>
      <c r="F5" s="3"/>
      <c r="G5" s="3"/>
      <c r="H5" s="3"/>
      <c r="I5" s="3"/>
      <c r="J5" s="3"/>
      <c r="K5" s="3"/>
    </row>
    <row r="6" spans="2:17" s="2" customFormat="1" ht="26.4" x14ac:dyDescent="0.3">
      <c r="B6" s="1"/>
      <c r="C6" s="33" t="s">
        <v>2</v>
      </c>
      <c r="D6" s="33" t="s">
        <v>36</v>
      </c>
      <c r="E6" s="33" t="s">
        <v>3</v>
      </c>
      <c r="F6" s="33" t="s">
        <v>4</v>
      </c>
      <c r="G6" s="33" t="s">
        <v>5</v>
      </c>
      <c r="H6" s="34" t="s">
        <v>6</v>
      </c>
      <c r="I6" s="34" t="s">
        <v>7</v>
      </c>
      <c r="J6" s="34" t="s">
        <v>8</v>
      </c>
      <c r="K6" s="33" t="s">
        <v>9</v>
      </c>
    </row>
    <row r="7" spans="2:17" x14ac:dyDescent="0.3">
      <c r="C7" s="46">
        <v>44578</v>
      </c>
      <c r="D7" s="50" t="s">
        <v>41</v>
      </c>
      <c r="E7" s="25" t="s">
        <v>47</v>
      </c>
      <c r="F7" s="22">
        <v>10.29</v>
      </c>
      <c r="G7" s="22">
        <v>5.0999999999999997E-2</v>
      </c>
      <c r="H7" s="23">
        <v>4.5199999999999997E-2</v>
      </c>
      <c r="I7" s="23">
        <v>7.4999999999999997E-2</v>
      </c>
      <c r="J7" s="23">
        <v>4.5199999999999997E-2</v>
      </c>
      <c r="K7" s="19">
        <v>2105</v>
      </c>
    </row>
    <row r="8" spans="2:17" x14ac:dyDescent="0.3">
      <c r="C8" s="46"/>
      <c r="D8" s="50"/>
      <c r="E8" s="25" t="s">
        <v>48</v>
      </c>
      <c r="F8" s="22">
        <v>16.745000000000001</v>
      </c>
      <c r="G8" s="22">
        <v>7</v>
      </c>
      <c r="H8" s="23">
        <v>5.3400000000000003E-2</v>
      </c>
      <c r="I8" s="23">
        <v>9.3899999999999997E-2</v>
      </c>
      <c r="J8" s="23">
        <v>5.3400000000000003E-2</v>
      </c>
      <c r="K8" s="19">
        <v>3727</v>
      </c>
    </row>
    <row r="9" spans="2:17" x14ac:dyDescent="0.3">
      <c r="C9" s="9" t="s">
        <v>40</v>
      </c>
      <c r="D9" s="24"/>
      <c r="E9" s="26"/>
      <c r="F9" s="26">
        <f>SUM(F7:F8)</f>
        <v>27.035</v>
      </c>
      <c r="G9" s="26">
        <f>SUM(G7:G8)</f>
        <v>7.0510000000000002</v>
      </c>
      <c r="H9" s="24"/>
      <c r="I9" s="24"/>
      <c r="J9" s="24"/>
      <c r="K9" s="24"/>
    </row>
    <row r="10" spans="2:17" x14ac:dyDescent="0.3">
      <c r="C10" s="46">
        <v>44599</v>
      </c>
      <c r="D10" s="50" t="s">
        <v>37</v>
      </c>
      <c r="E10" s="25" t="s">
        <v>47</v>
      </c>
      <c r="F10" s="22">
        <v>19.128</v>
      </c>
      <c r="G10" s="22">
        <v>6.6280000000000001</v>
      </c>
      <c r="H10" s="23">
        <v>4.53E-2</v>
      </c>
      <c r="I10" s="23">
        <v>7.5399999999999995E-2</v>
      </c>
      <c r="J10" s="23">
        <v>4.6300000000000001E-2</v>
      </c>
      <c r="K10" s="19">
        <v>2085</v>
      </c>
    </row>
    <row r="11" spans="2:17" x14ac:dyDescent="0.3">
      <c r="C11" s="46"/>
      <c r="D11" s="50"/>
      <c r="E11" s="25" t="s">
        <v>52</v>
      </c>
      <c r="F11" s="22">
        <v>6.69</v>
      </c>
      <c r="G11" s="22">
        <v>1.34</v>
      </c>
      <c r="H11" s="23">
        <v>5.0700000000000002E-2</v>
      </c>
      <c r="I11" s="23">
        <v>8.5599999999999996E-2</v>
      </c>
      <c r="J11" s="23">
        <v>5.0999999999999997E-2</v>
      </c>
      <c r="K11" s="19">
        <v>2624</v>
      </c>
    </row>
    <row r="12" spans="2:17" x14ac:dyDescent="0.3">
      <c r="C12" s="9" t="s">
        <v>51</v>
      </c>
      <c r="D12" s="24"/>
      <c r="E12" s="26"/>
      <c r="F12" s="26">
        <f>SUM(F10:F11)</f>
        <v>25.818000000000001</v>
      </c>
      <c r="G12" s="26">
        <f>SUM(G10:G11)</f>
        <v>7.968</v>
      </c>
      <c r="H12" s="24"/>
      <c r="I12" s="24"/>
      <c r="J12" s="24"/>
      <c r="K12" s="24"/>
    </row>
    <row r="13" spans="2:17" x14ac:dyDescent="0.3">
      <c r="C13" s="35" t="s">
        <v>53</v>
      </c>
      <c r="D13" s="36" t="s">
        <v>37</v>
      </c>
      <c r="E13" s="25" t="s">
        <v>55</v>
      </c>
      <c r="F13" s="22">
        <v>81.125</v>
      </c>
      <c r="G13" s="22">
        <v>48.390999999999998</v>
      </c>
      <c r="H13" s="23">
        <v>4.3900000000000002E-2</v>
      </c>
      <c r="I13" s="23">
        <v>0.06</v>
      </c>
      <c r="J13" s="23">
        <v>4.5199999999999997E-2</v>
      </c>
      <c r="K13" s="19">
        <v>1534</v>
      </c>
    </row>
    <row r="14" spans="2:17" x14ac:dyDescent="0.3">
      <c r="C14" s="9" t="s">
        <v>54</v>
      </c>
      <c r="D14" s="24"/>
      <c r="E14" s="26"/>
      <c r="F14" s="26">
        <f>SUM(F13:F13)</f>
        <v>81.125</v>
      </c>
      <c r="G14" s="26">
        <f>SUM(G13:G13)</f>
        <v>48.390999999999998</v>
      </c>
      <c r="H14" s="24"/>
      <c r="I14" s="24"/>
      <c r="J14" s="24"/>
      <c r="K14" s="24"/>
    </row>
    <row r="15" spans="2:17" x14ac:dyDescent="0.3">
      <c r="C15" s="46">
        <v>44613</v>
      </c>
      <c r="D15" s="50" t="s">
        <v>37</v>
      </c>
      <c r="E15" s="25" t="s">
        <v>55</v>
      </c>
      <c r="F15" s="22">
        <v>23.231000000000002</v>
      </c>
      <c r="G15" s="22">
        <v>22.63</v>
      </c>
      <c r="H15" s="23">
        <v>4.3400000000000001E-2</v>
      </c>
      <c r="I15" s="23">
        <v>5.5E-2</v>
      </c>
      <c r="J15" s="23">
        <v>4.5199999999999997E-2</v>
      </c>
      <c r="K15" s="19">
        <v>1527</v>
      </c>
    </row>
    <row r="16" spans="2:17" x14ac:dyDescent="0.3">
      <c r="C16" s="46"/>
      <c r="D16" s="50"/>
      <c r="E16" s="25" t="s">
        <v>47</v>
      </c>
      <c r="F16" s="22">
        <v>28.7</v>
      </c>
      <c r="G16" s="22">
        <v>22.827999999999999</v>
      </c>
      <c r="H16" s="23">
        <v>0.05</v>
      </c>
      <c r="I16" s="23">
        <v>5.2200000000000003E-2</v>
      </c>
      <c r="J16" s="23">
        <v>5.0999999999999997E-2</v>
      </c>
      <c r="K16" s="19">
        <v>2071</v>
      </c>
    </row>
    <row r="17" spans="3:11" x14ac:dyDescent="0.3">
      <c r="C17" s="46"/>
      <c r="D17" s="50"/>
      <c r="E17" s="25" t="s">
        <v>48</v>
      </c>
      <c r="F17" s="22">
        <v>32.012</v>
      </c>
      <c r="G17" s="22">
        <v>32.012</v>
      </c>
      <c r="H17" s="23">
        <v>5.6099999999999997E-2</v>
      </c>
      <c r="I17" s="23">
        <v>6.0299999999999999E-2</v>
      </c>
      <c r="J17" s="23">
        <v>6.0299999999999999E-2</v>
      </c>
      <c r="K17" s="19">
        <v>3693</v>
      </c>
    </row>
    <row r="18" spans="3:11" x14ac:dyDescent="0.3">
      <c r="C18" s="9" t="s">
        <v>57</v>
      </c>
      <c r="D18" s="24"/>
      <c r="E18" s="26"/>
      <c r="F18" s="26">
        <f>SUM(F15:F17)</f>
        <v>83.942999999999998</v>
      </c>
      <c r="G18" s="26">
        <f>SUM(G15:G17)</f>
        <v>77.47</v>
      </c>
      <c r="H18" s="24"/>
      <c r="I18" s="24"/>
      <c r="J18" s="24"/>
      <c r="K18" s="24"/>
    </row>
    <row r="19" spans="3:11" x14ac:dyDescent="0.3">
      <c r="C19" s="46">
        <v>44620</v>
      </c>
      <c r="D19" s="50" t="s">
        <v>41</v>
      </c>
      <c r="E19" s="25" t="s">
        <v>52</v>
      </c>
      <c r="F19" s="22">
        <v>8.6790000000000003</v>
      </c>
      <c r="G19" s="22">
        <v>7.6790000000000003</v>
      </c>
      <c r="H19" s="23">
        <v>5.4800000000000001E-2</v>
      </c>
      <c r="I19" s="23">
        <v>8.3299999999999999E-2</v>
      </c>
      <c r="J19" s="23">
        <v>5.74E-2</v>
      </c>
      <c r="K19" s="19">
        <v>2601</v>
      </c>
    </row>
    <row r="20" spans="3:11" x14ac:dyDescent="0.3">
      <c r="C20" s="46"/>
      <c r="D20" s="50"/>
      <c r="E20" s="25" t="s">
        <v>48</v>
      </c>
      <c r="F20" s="22">
        <v>10.765000000000001</v>
      </c>
      <c r="G20" s="22">
        <v>8.7650000000000006</v>
      </c>
      <c r="H20" s="23">
        <v>5.9799999999999999E-2</v>
      </c>
      <c r="I20" s="23">
        <v>8.7099999999999997E-2</v>
      </c>
      <c r="J20" s="23">
        <v>6.0299999999999999E-2</v>
      </c>
      <c r="K20" s="19">
        <v>3684</v>
      </c>
    </row>
    <row r="21" spans="3:11" x14ac:dyDescent="0.3">
      <c r="C21" s="9" t="s">
        <v>59</v>
      </c>
      <c r="D21" s="24"/>
      <c r="E21" s="26"/>
      <c r="F21" s="26">
        <f>SUM(F19:F20)</f>
        <v>19.444000000000003</v>
      </c>
      <c r="G21" s="26">
        <f>SUM(G19:G20)</f>
        <v>16.444000000000003</v>
      </c>
      <c r="H21" s="24"/>
      <c r="I21" s="24"/>
      <c r="J21" s="24"/>
      <c r="K21" s="24"/>
    </row>
    <row r="22" spans="3:11" x14ac:dyDescent="0.3">
      <c r="C22" s="46">
        <v>44648</v>
      </c>
      <c r="D22" s="50" t="s">
        <v>41</v>
      </c>
      <c r="E22" s="25" t="s">
        <v>55</v>
      </c>
      <c r="F22" s="22">
        <v>3.5830000000000002</v>
      </c>
      <c r="G22" s="22">
        <v>3.5830000000000002</v>
      </c>
      <c r="H22" s="23">
        <v>4.5900000000000003E-2</v>
      </c>
      <c r="I22" s="23">
        <v>4.6199999999999998E-2</v>
      </c>
      <c r="J22" s="23">
        <v>4.6199999999999998E-2</v>
      </c>
      <c r="K22" s="19">
        <v>1490</v>
      </c>
    </row>
    <row r="23" spans="3:11" x14ac:dyDescent="0.3">
      <c r="C23" s="46"/>
      <c r="D23" s="50"/>
      <c r="E23" s="25" t="s">
        <v>47</v>
      </c>
      <c r="F23" s="22">
        <v>19.783000000000001</v>
      </c>
      <c r="G23" s="22">
        <v>9.8729999999999993</v>
      </c>
      <c r="H23" s="23">
        <v>5.1499999999999997E-2</v>
      </c>
      <c r="I23" s="23">
        <v>5.3199999999999997E-2</v>
      </c>
      <c r="J23" s="23">
        <v>5.2200000000000003E-2</v>
      </c>
      <c r="K23" s="19">
        <v>2034</v>
      </c>
    </row>
    <row r="24" spans="3:11" x14ac:dyDescent="0.3">
      <c r="C24" s="9" t="s">
        <v>62</v>
      </c>
      <c r="D24" s="24"/>
      <c r="E24" s="26"/>
      <c r="F24" s="26">
        <f>SUM(F22:F23)</f>
        <v>23.366</v>
      </c>
      <c r="G24" s="26">
        <f>SUM(G22:G23)</f>
        <v>13.456</v>
      </c>
      <c r="H24" s="24"/>
      <c r="I24" s="24"/>
      <c r="J24" s="24"/>
      <c r="K24" s="24"/>
    </row>
    <row r="25" spans="3:11" x14ac:dyDescent="0.3">
      <c r="C25" s="46">
        <v>44669</v>
      </c>
      <c r="D25" s="50" t="s">
        <v>37</v>
      </c>
      <c r="E25" s="25" t="s">
        <v>47</v>
      </c>
      <c r="F25" s="22">
        <v>104.551</v>
      </c>
      <c r="G25" s="22">
        <v>104.551</v>
      </c>
      <c r="H25" s="23">
        <v>5.0099999999999999E-2</v>
      </c>
      <c r="I25" s="23">
        <v>5.21E-2</v>
      </c>
      <c r="J25" s="23">
        <v>5.21E-2</v>
      </c>
      <c r="K25" s="19">
        <v>2014</v>
      </c>
    </row>
    <row r="26" spans="3:11" x14ac:dyDescent="0.3">
      <c r="C26" s="46"/>
      <c r="D26" s="50"/>
      <c r="E26" s="25" t="s">
        <v>48</v>
      </c>
      <c r="F26" s="22">
        <v>8.0310000000000006</v>
      </c>
      <c r="G26" s="22">
        <v>8.0310000000000006</v>
      </c>
      <c r="H26" s="23">
        <v>5.9299999999999999E-2</v>
      </c>
      <c r="I26" s="23">
        <v>6.1199999999999997E-2</v>
      </c>
      <c r="J26" s="23">
        <v>6.1199999999999997E-2</v>
      </c>
      <c r="K26" s="19">
        <v>3636</v>
      </c>
    </row>
    <row r="27" spans="3:11" x14ac:dyDescent="0.3">
      <c r="C27" s="9" t="s">
        <v>64</v>
      </c>
      <c r="D27" s="24"/>
      <c r="E27" s="26"/>
      <c r="F27" s="26">
        <f>SUM(F25:F26)</f>
        <v>112.58200000000001</v>
      </c>
      <c r="G27" s="26">
        <f>SUM(G25:G26)</f>
        <v>112.58200000000001</v>
      </c>
      <c r="H27" s="24"/>
      <c r="I27" s="24"/>
      <c r="J27" s="24"/>
      <c r="K27" s="24"/>
    </row>
    <row r="28" spans="3:11" x14ac:dyDescent="0.3">
      <c r="C28" s="37">
        <v>44676</v>
      </c>
      <c r="D28" s="38" t="s">
        <v>41</v>
      </c>
      <c r="E28" s="25" t="s">
        <v>66</v>
      </c>
      <c r="F28" s="22">
        <v>54.15</v>
      </c>
      <c r="G28" s="22" t="s">
        <v>46</v>
      </c>
      <c r="H28" s="23">
        <v>2.4E-2</v>
      </c>
      <c r="I28" s="23">
        <v>0.03</v>
      </c>
      <c r="J28" s="23" t="s">
        <v>46</v>
      </c>
      <c r="K28" s="19">
        <v>435</v>
      </c>
    </row>
    <row r="29" spans="3:11" x14ac:dyDescent="0.3">
      <c r="C29" s="9" t="s">
        <v>65</v>
      </c>
      <c r="D29" s="24"/>
      <c r="E29" s="26"/>
      <c r="F29" s="26">
        <f>SUM(F28:F28)</f>
        <v>54.15</v>
      </c>
      <c r="G29" s="26">
        <f>SUM(G28:G28)</f>
        <v>0</v>
      </c>
      <c r="H29" s="24"/>
      <c r="I29" s="24"/>
      <c r="J29" s="24"/>
      <c r="K29" s="24"/>
    </row>
    <row r="30" spans="3:11" x14ac:dyDescent="0.3">
      <c r="C30" s="46">
        <v>44690</v>
      </c>
      <c r="D30" s="50" t="s">
        <v>37</v>
      </c>
      <c r="E30" s="25" t="s">
        <v>47</v>
      </c>
      <c r="F30" s="22">
        <v>3.3540000000000001</v>
      </c>
      <c r="G30" s="22">
        <v>1.887</v>
      </c>
      <c r="H30" s="23">
        <v>5.1299999999999998E-2</v>
      </c>
      <c r="I30" s="23">
        <v>5.4600000000000003E-2</v>
      </c>
      <c r="J30" s="23">
        <v>5.21E-2</v>
      </c>
      <c r="K30" s="19">
        <v>1993</v>
      </c>
    </row>
    <row r="31" spans="3:11" x14ac:dyDescent="0.3">
      <c r="C31" s="46"/>
      <c r="D31" s="50"/>
      <c r="E31" s="25" t="s">
        <v>48</v>
      </c>
      <c r="F31" s="22">
        <v>6.67</v>
      </c>
      <c r="G31" s="22">
        <v>6.3</v>
      </c>
      <c r="H31" s="23">
        <v>6.0100000000000001E-2</v>
      </c>
      <c r="I31" s="23">
        <v>6.5000000000000002E-2</v>
      </c>
      <c r="J31" s="23">
        <v>6.1199999999999997E-2</v>
      </c>
      <c r="K31" s="19">
        <v>3615</v>
      </c>
    </row>
    <row r="32" spans="3:11" x14ac:dyDescent="0.3">
      <c r="C32" s="9" t="s">
        <v>67</v>
      </c>
      <c r="D32" s="24"/>
      <c r="E32" s="26"/>
      <c r="F32" s="26">
        <f>SUM(F30:F31)</f>
        <v>10.024000000000001</v>
      </c>
      <c r="G32" s="26">
        <f>SUM(G30:G31)</f>
        <v>8.1869999999999994</v>
      </c>
      <c r="H32" s="24"/>
      <c r="I32" s="24"/>
      <c r="J32" s="24"/>
      <c r="K32" s="24"/>
    </row>
    <row r="33" spans="3:11" x14ac:dyDescent="0.3">
      <c r="C33" s="46">
        <v>44704</v>
      </c>
      <c r="D33" s="50" t="s">
        <v>37</v>
      </c>
      <c r="E33" s="25" t="s">
        <v>55</v>
      </c>
      <c r="F33" s="22">
        <v>4.2510000000000003</v>
      </c>
      <c r="G33" s="22">
        <v>3.9750000000000001</v>
      </c>
      <c r="H33" s="23">
        <v>4.9000000000000002E-2</v>
      </c>
      <c r="I33" s="23">
        <v>5.1999999999999998E-2</v>
      </c>
      <c r="J33" s="23">
        <v>5.0099999999999999E-2</v>
      </c>
      <c r="K33" s="19">
        <v>1435</v>
      </c>
    </row>
    <row r="34" spans="3:11" x14ac:dyDescent="0.3">
      <c r="C34" s="46"/>
      <c r="D34" s="50"/>
      <c r="E34" s="25" t="s">
        <v>47</v>
      </c>
      <c r="F34" s="22">
        <v>0.76900000000000002</v>
      </c>
      <c r="G34" s="22">
        <v>0.58599999999999997</v>
      </c>
      <c r="H34" s="23">
        <v>5.1900000000000002E-2</v>
      </c>
      <c r="I34" s="23">
        <v>5.2400000000000002E-2</v>
      </c>
      <c r="J34" s="23">
        <v>5.21E-2</v>
      </c>
      <c r="K34" s="19">
        <v>1979</v>
      </c>
    </row>
    <row r="35" spans="3:11" x14ac:dyDescent="0.3">
      <c r="C35" s="46"/>
      <c r="D35" s="50"/>
      <c r="E35" s="25" t="s">
        <v>52</v>
      </c>
      <c r="F35" s="22">
        <v>25.11</v>
      </c>
      <c r="G35" s="22">
        <v>22.123999999999999</v>
      </c>
      <c r="H35" s="23">
        <v>5.9400000000000001E-2</v>
      </c>
      <c r="I35" s="23">
        <v>6.5000000000000002E-2</v>
      </c>
      <c r="J35" s="23">
        <v>6.0499999999999998E-2</v>
      </c>
      <c r="K35" s="19">
        <v>2518</v>
      </c>
    </row>
    <row r="36" spans="3:11" x14ac:dyDescent="0.3">
      <c r="C36" s="9" t="s">
        <v>68</v>
      </c>
      <c r="D36" s="24"/>
      <c r="E36" s="26"/>
      <c r="F36" s="26">
        <f>SUM(F33:F35)</f>
        <v>30.13</v>
      </c>
      <c r="G36" s="26">
        <f>SUM(G33:G35)</f>
        <v>26.684999999999999</v>
      </c>
      <c r="H36" s="24"/>
      <c r="I36" s="24"/>
      <c r="J36" s="24"/>
      <c r="K36" s="24"/>
    </row>
    <row r="37" spans="3:11" x14ac:dyDescent="0.3">
      <c r="C37" s="39">
        <v>44718</v>
      </c>
      <c r="D37" s="40" t="s">
        <v>41</v>
      </c>
      <c r="E37" s="25" t="s">
        <v>66</v>
      </c>
      <c r="F37" s="22">
        <v>20.039000000000001</v>
      </c>
      <c r="G37" s="22">
        <v>9.0389999999999997</v>
      </c>
      <c r="H37" s="23">
        <v>2.3E-2</v>
      </c>
      <c r="I37" s="23">
        <v>3.5000000000000003E-2</v>
      </c>
      <c r="J37" s="23">
        <v>2.5000000000000001E-2</v>
      </c>
      <c r="K37" s="19">
        <v>394</v>
      </c>
    </row>
    <row r="38" spans="3:11" x14ac:dyDescent="0.3">
      <c r="C38" s="9" t="s">
        <v>69</v>
      </c>
      <c r="D38" s="24"/>
      <c r="E38" s="26"/>
      <c r="F38" s="26">
        <f>SUM(F37:F37)</f>
        <v>20.039000000000001</v>
      </c>
      <c r="G38" s="26">
        <f>SUM(G37:G37)</f>
        <v>9.0389999999999997</v>
      </c>
      <c r="H38" s="24"/>
      <c r="I38" s="24"/>
      <c r="J38" s="24"/>
      <c r="K38" s="24"/>
    </row>
    <row r="39" spans="3:11" x14ac:dyDescent="0.3">
      <c r="C39" s="46">
        <v>44732</v>
      </c>
      <c r="D39" s="50" t="s">
        <v>41</v>
      </c>
      <c r="E39" s="25" t="s">
        <v>55</v>
      </c>
      <c r="F39" s="22">
        <v>5.3380000000000001</v>
      </c>
      <c r="G39" s="22">
        <v>5</v>
      </c>
      <c r="H39" s="23">
        <v>0.05</v>
      </c>
      <c r="I39" s="23">
        <v>5.2400000000000002E-2</v>
      </c>
      <c r="J39" s="23">
        <v>5.16E-2</v>
      </c>
      <c r="K39" s="19">
        <v>1408</v>
      </c>
    </row>
    <row r="40" spans="3:11" x14ac:dyDescent="0.3">
      <c r="C40" s="46"/>
      <c r="D40" s="50"/>
      <c r="E40" s="25" t="s">
        <v>52</v>
      </c>
      <c r="F40" s="22">
        <v>10.452999999999999</v>
      </c>
      <c r="G40" s="22">
        <v>10.029999999999999</v>
      </c>
      <c r="H40" s="23">
        <v>6.1600000000000002E-2</v>
      </c>
      <c r="I40" s="23">
        <v>0.08</v>
      </c>
      <c r="J40" s="23">
        <v>6.2799999999999995E-2</v>
      </c>
      <c r="K40" s="19">
        <v>2491</v>
      </c>
    </row>
    <row r="41" spans="3:11" x14ac:dyDescent="0.3">
      <c r="C41" s="9" t="s">
        <v>70</v>
      </c>
      <c r="D41" s="24"/>
      <c r="E41" s="26"/>
      <c r="F41" s="26">
        <f>SUM(F39:F40)</f>
        <v>15.791</v>
      </c>
      <c r="G41" s="26">
        <f>SUM(G39:G40)</f>
        <v>15.03</v>
      </c>
      <c r="H41" s="24"/>
      <c r="I41" s="24"/>
      <c r="J41" s="24"/>
      <c r="K41" s="24"/>
    </row>
    <row r="42" spans="3:11" x14ac:dyDescent="0.3">
      <c r="C42" s="46">
        <v>44760</v>
      </c>
      <c r="D42" s="50" t="s">
        <v>37</v>
      </c>
      <c r="E42" s="25" t="s">
        <v>47</v>
      </c>
      <c r="F42" s="22">
        <v>6.39</v>
      </c>
      <c r="G42" s="22">
        <v>5</v>
      </c>
      <c r="H42" s="23">
        <v>6.08E-2</v>
      </c>
      <c r="I42" s="23">
        <v>0.08</v>
      </c>
      <c r="J42" s="23">
        <v>6.08E-2</v>
      </c>
      <c r="K42" s="19">
        <v>1924</v>
      </c>
    </row>
    <row r="43" spans="3:11" x14ac:dyDescent="0.3">
      <c r="C43" s="46"/>
      <c r="D43" s="50"/>
      <c r="E43" s="25" t="s">
        <v>48</v>
      </c>
      <c r="F43" s="22">
        <v>61.07</v>
      </c>
      <c r="G43" s="22">
        <v>10.07</v>
      </c>
      <c r="H43" s="23">
        <v>6.9000000000000006E-2</v>
      </c>
      <c r="I43" s="23">
        <v>8.5000000000000006E-2</v>
      </c>
      <c r="J43" s="23">
        <v>7.0000000000000007E-2</v>
      </c>
      <c r="K43" s="19">
        <v>3546</v>
      </c>
    </row>
    <row r="44" spans="3:11" x14ac:dyDescent="0.3">
      <c r="C44" s="9" t="s">
        <v>76</v>
      </c>
      <c r="D44" s="24"/>
      <c r="E44" s="26"/>
      <c r="F44" s="26">
        <f>SUM(F42:F43)</f>
        <v>67.459999999999994</v>
      </c>
      <c r="G44" s="26">
        <f>SUM(G42:G43)</f>
        <v>15.07</v>
      </c>
      <c r="H44" s="24"/>
      <c r="I44" s="24"/>
      <c r="J44" s="24"/>
      <c r="K44" s="24"/>
    </row>
    <row r="45" spans="3:11" x14ac:dyDescent="0.3">
      <c r="C45" s="46">
        <v>44774</v>
      </c>
      <c r="D45" s="50" t="s">
        <v>37</v>
      </c>
      <c r="E45" s="25" t="s">
        <v>47</v>
      </c>
      <c r="F45" s="22">
        <v>0.47499999999999998</v>
      </c>
      <c r="G45" s="22">
        <v>0.12</v>
      </c>
      <c r="H45" s="23">
        <v>5.8500000000000003E-2</v>
      </c>
      <c r="I45" s="23">
        <v>8.5000000000000006E-2</v>
      </c>
      <c r="J45" s="23">
        <v>6.08E-2</v>
      </c>
      <c r="K45" s="19">
        <v>1911</v>
      </c>
    </row>
    <row r="46" spans="3:11" x14ac:dyDescent="0.3">
      <c r="C46" s="46"/>
      <c r="D46" s="50"/>
      <c r="E46" s="25" t="s">
        <v>79</v>
      </c>
      <c r="F46" s="22">
        <v>255.505</v>
      </c>
      <c r="G46" s="22">
        <v>255.30500000000001</v>
      </c>
      <c r="H46" s="23">
        <v>6.5000000000000002E-2</v>
      </c>
      <c r="I46" s="23">
        <v>7.7799999999999994E-2</v>
      </c>
      <c r="J46" s="23">
        <v>7.6499999999999999E-2</v>
      </c>
      <c r="K46" s="19">
        <v>4251</v>
      </c>
    </row>
    <row r="47" spans="3:11" x14ac:dyDescent="0.3">
      <c r="C47" s="9" t="s">
        <v>78</v>
      </c>
      <c r="D47" s="24"/>
      <c r="E47" s="26"/>
      <c r="F47" s="26">
        <f>SUM(F45:F46)</f>
        <v>255.98</v>
      </c>
      <c r="G47" s="26">
        <f>SUM(G45:G46)</f>
        <v>255.42500000000001</v>
      </c>
      <c r="H47" s="24"/>
      <c r="I47" s="24"/>
      <c r="J47" s="24"/>
      <c r="K47" s="24"/>
    </row>
    <row r="48" spans="3:11" x14ac:dyDescent="0.3">
      <c r="C48" s="46">
        <v>44785</v>
      </c>
      <c r="D48" s="50" t="s">
        <v>37</v>
      </c>
      <c r="E48" s="25" t="s">
        <v>55</v>
      </c>
      <c r="F48" s="22">
        <v>14.662000000000001</v>
      </c>
      <c r="G48" s="22">
        <v>6.3259999999999996</v>
      </c>
      <c r="H48" s="23">
        <v>5.7299999999999997E-2</v>
      </c>
      <c r="I48" s="23">
        <v>6.0900000000000003E-2</v>
      </c>
      <c r="J48" s="23">
        <v>5.96E-2</v>
      </c>
      <c r="K48" s="19">
        <v>1353</v>
      </c>
    </row>
    <row r="49" spans="3:11" x14ac:dyDescent="0.3">
      <c r="C49" s="46"/>
      <c r="D49" s="50"/>
      <c r="E49" s="25" t="s">
        <v>47</v>
      </c>
      <c r="F49" s="22">
        <v>3.855</v>
      </c>
      <c r="G49" s="22">
        <v>2.9369999999999998</v>
      </c>
      <c r="H49" s="23">
        <v>5.8900000000000001E-2</v>
      </c>
      <c r="I49" s="23">
        <v>6.5500000000000003E-2</v>
      </c>
      <c r="J49" s="23">
        <v>6.2399999999999997E-2</v>
      </c>
      <c r="K49" s="19">
        <v>1897</v>
      </c>
    </row>
    <row r="50" spans="3:11" x14ac:dyDescent="0.3">
      <c r="C50" s="46"/>
      <c r="D50" s="50"/>
      <c r="E50" s="25" t="s">
        <v>79</v>
      </c>
      <c r="F50" s="22">
        <v>155.941</v>
      </c>
      <c r="G50" s="22">
        <v>141.851</v>
      </c>
      <c r="H50" s="23">
        <v>7.2499999999999995E-2</v>
      </c>
      <c r="I50" s="23">
        <v>7.6499999999999999E-2</v>
      </c>
      <c r="J50" s="23">
        <v>7.6200000000000004E-2</v>
      </c>
      <c r="K50" s="19">
        <v>4237</v>
      </c>
    </row>
    <row r="51" spans="3:11" x14ac:dyDescent="0.3">
      <c r="C51" s="9" t="s">
        <v>80</v>
      </c>
      <c r="D51" s="24"/>
      <c r="E51" s="26"/>
      <c r="F51" s="26">
        <f>SUM(F48:F50)</f>
        <v>174.458</v>
      </c>
      <c r="G51" s="26">
        <f>SUM(G48:G50)</f>
        <v>151.114</v>
      </c>
      <c r="H51" s="24"/>
      <c r="I51" s="24"/>
      <c r="J51" s="24"/>
      <c r="K51" s="24"/>
    </row>
    <row r="52" spans="3:11" x14ac:dyDescent="0.3">
      <c r="C52" s="46">
        <v>44795</v>
      </c>
      <c r="D52" s="50" t="s">
        <v>41</v>
      </c>
      <c r="E52" s="25" t="s">
        <v>55</v>
      </c>
      <c r="F52" s="22">
        <v>50.996000000000002</v>
      </c>
      <c r="G52" s="22">
        <v>34.11</v>
      </c>
      <c r="H52" s="23">
        <v>5.7000000000000002E-2</v>
      </c>
      <c r="I52" s="23">
        <v>6.2E-2</v>
      </c>
      <c r="J52" s="23">
        <v>5.9499999999999997E-2</v>
      </c>
      <c r="K52" s="19">
        <v>1346</v>
      </c>
    </row>
    <row r="53" spans="3:11" x14ac:dyDescent="0.3">
      <c r="C53" s="46"/>
      <c r="D53" s="50"/>
      <c r="E53" s="25" t="s">
        <v>79</v>
      </c>
      <c r="F53" s="22">
        <v>63.225000000000001</v>
      </c>
      <c r="G53" s="22">
        <v>58.347999999999999</v>
      </c>
      <c r="H53" s="23">
        <v>7.1999999999999995E-2</v>
      </c>
      <c r="I53" s="23">
        <v>7.6200000000000004E-2</v>
      </c>
      <c r="J53" s="23">
        <v>7.5899999999999995E-2</v>
      </c>
      <c r="K53" s="19">
        <v>4230</v>
      </c>
    </row>
    <row r="54" spans="3:11" x14ac:dyDescent="0.3">
      <c r="C54" s="9" t="s">
        <v>82</v>
      </c>
      <c r="D54" s="24"/>
      <c r="E54" s="26"/>
      <c r="F54" s="26">
        <f>SUM(F52:F53)</f>
        <v>114.221</v>
      </c>
      <c r="G54" s="26">
        <f>SUM(G52:G53)</f>
        <v>92.457999999999998</v>
      </c>
      <c r="H54" s="24"/>
      <c r="I54" s="24"/>
      <c r="J54" s="24"/>
      <c r="K54" s="24"/>
    </row>
    <row r="55" spans="3:11" x14ac:dyDescent="0.3">
      <c r="C55" s="41">
        <v>44802</v>
      </c>
      <c r="D55" s="42" t="s">
        <v>37</v>
      </c>
      <c r="E55" s="25" t="s">
        <v>55</v>
      </c>
      <c r="F55" s="22">
        <v>14.298</v>
      </c>
      <c r="G55" s="22">
        <v>13.958</v>
      </c>
      <c r="H55" s="23">
        <v>5.6599999999999998E-2</v>
      </c>
      <c r="I55" s="23">
        <v>5.9799999999999999E-2</v>
      </c>
      <c r="J55" s="23">
        <v>5.8999999999999997E-2</v>
      </c>
      <c r="K55" s="19">
        <v>1340</v>
      </c>
    </row>
    <row r="56" spans="3:11" x14ac:dyDescent="0.3">
      <c r="C56" s="9" t="s">
        <v>83</v>
      </c>
      <c r="D56" s="24"/>
      <c r="E56" s="26"/>
      <c r="F56" s="26">
        <f>SUM(F55:F55)</f>
        <v>14.298</v>
      </c>
      <c r="G56" s="26">
        <f>SUM(G55:G55)</f>
        <v>13.958</v>
      </c>
      <c r="H56" s="24"/>
      <c r="I56" s="24"/>
      <c r="J56" s="24"/>
      <c r="K56" s="24"/>
    </row>
    <row r="57" spans="3:11" x14ac:dyDescent="0.3">
      <c r="C57" s="46">
        <v>44816</v>
      </c>
      <c r="D57" s="50" t="s">
        <v>41</v>
      </c>
      <c r="E57" s="25" t="s">
        <v>47</v>
      </c>
      <c r="F57" s="22">
        <v>15.09</v>
      </c>
      <c r="G57" s="22">
        <v>13.28</v>
      </c>
      <c r="H57" s="23">
        <v>5.91E-2</v>
      </c>
      <c r="I57" s="23">
        <v>6.4100000000000004E-2</v>
      </c>
      <c r="J57" s="23">
        <v>6.2700000000000006E-2</v>
      </c>
      <c r="K57" s="19">
        <v>1870</v>
      </c>
    </row>
    <row r="58" spans="3:11" x14ac:dyDescent="0.3">
      <c r="C58" s="46"/>
      <c r="D58" s="50"/>
      <c r="E58" s="25" t="s">
        <v>79</v>
      </c>
      <c r="F58" s="22">
        <v>45.21</v>
      </c>
      <c r="G58" s="22">
        <v>36.549999999999997</v>
      </c>
      <c r="H58" s="23">
        <v>6.8000000000000005E-2</v>
      </c>
      <c r="I58" s="23">
        <v>7.6399999999999996E-2</v>
      </c>
      <c r="J58" s="23">
        <v>7.3899999999999993E-2</v>
      </c>
      <c r="K58" s="19">
        <v>4210</v>
      </c>
    </row>
    <row r="59" spans="3:11" x14ac:dyDescent="0.3">
      <c r="C59" s="9" t="s">
        <v>84</v>
      </c>
      <c r="D59" s="24"/>
      <c r="E59" s="26"/>
      <c r="F59" s="26">
        <f>SUM(F57:F58)</f>
        <v>60.3</v>
      </c>
      <c r="G59" s="26">
        <f>SUM(G57:G58)</f>
        <v>49.83</v>
      </c>
      <c r="H59" s="24"/>
      <c r="I59" s="24"/>
      <c r="J59" s="24"/>
      <c r="K59" s="24"/>
    </row>
    <row r="60" spans="3:11" x14ac:dyDescent="0.3">
      <c r="C60" s="46">
        <v>44820</v>
      </c>
      <c r="D60" s="50" t="s">
        <v>37</v>
      </c>
      <c r="E60" s="25" t="s">
        <v>55</v>
      </c>
      <c r="F60" s="22">
        <v>4.4470000000000001</v>
      </c>
      <c r="G60" s="22">
        <v>4.3959999999999999</v>
      </c>
      <c r="H60" s="23">
        <v>5.4699999999999999E-2</v>
      </c>
      <c r="I60" s="23">
        <v>6.25E-2</v>
      </c>
      <c r="J60" s="23">
        <v>5.8999999999999997E-2</v>
      </c>
      <c r="K60" s="19">
        <v>1319</v>
      </c>
    </row>
    <row r="61" spans="3:11" x14ac:dyDescent="0.3">
      <c r="C61" s="46"/>
      <c r="D61" s="50"/>
      <c r="E61" s="25" t="s">
        <v>52</v>
      </c>
      <c r="F61" s="22">
        <v>15.814</v>
      </c>
      <c r="G61" s="22">
        <v>14.167999999999999</v>
      </c>
      <c r="H61" s="23">
        <v>6.6400000000000001E-2</v>
      </c>
      <c r="I61" s="23">
        <v>7.4999999999999997E-2</v>
      </c>
      <c r="J61" s="23">
        <v>6.9599999999999995E-2</v>
      </c>
      <c r="K61" s="19">
        <v>2402</v>
      </c>
    </row>
    <row r="62" spans="3:11" x14ac:dyDescent="0.3">
      <c r="C62" s="9" t="s">
        <v>85</v>
      </c>
      <c r="D62" s="24"/>
      <c r="E62" s="26"/>
      <c r="F62" s="26">
        <f>SUM(F60:F61)</f>
        <v>20.260999999999999</v>
      </c>
      <c r="G62" s="26">
        <f>SUM(G60:G61)</f>
        <v>18.564</v>
      </c>
      <c r="H62" s="24"/>
      <c r="I62" s="24"/>
      <c r="J62" s="24"/>
      <c r="K62" s="24"/>
    </row>
    <row r="63" spans="3:11" x14ac:dyDescent="0.3">
      <c r="C63" s="46">
        <v>44837</v>
      </c>
      <c r="D63" s="50" t="s">
        <v>41</v>
      </c>
      <c r="E63" s="25" t="s">
        <v>91</v>
      </c>
      <c r="F63" s="22">
        <v>33.817999999999998</v>
      </c>
      <c r="G63" s="22">
        <v>33.817999999999998</v>
      </c>
      <c r="H63" s="23">
        <v>4.4999999999999998E-2</v>
      </c>
      <c r="I63" s="23">
        <v>4.7500000000000001E-2</v>
      </c>
      <c r="J63" s="23">
        <v>4.7500000000000001E-2</v>
      </c>
      <c r="K63" s="19">
        <v>594</v>
      </c>
    </row>
    <row r="64" spans="3:11" x14ac:dyDescent="0.3">
      <c r="C64" s="46"/>
      <c r="D64" s="50"/>
      <c r="E64" s="25" t="s">
        <v>47</v>
      </c>
      <c r="F64" s="22">
        <v>11.69</v>
      </c>
      <c r="G64" s="22">
        <v>11.177</v>
      </c>
      <c r="H64" s="23">
        <v>6.25E-2</v>
      </c>
      <c r="I64" s="23">
        <v>6.5000000000000002E-2</v>
      </c>
      <c r="J64" s="23">
        <v>6.2899999999999998E-2</v>
      </c>
      <c r="K64" s="19">
        <v>1849</v>
      </c>
    </row>
    <row r="65" spans="3:11" x14ac:dyDescent="0.3">
      <c r="C65" s="46"/>
      <c r="D65" s="50"/>
      <c r="E65" s="25" t="s">
        <v>79</v>
      </c>
      <c r="F65" s="22">
        <v>11.000999999999999</v>
      </c>
      <c r="G65" s="22">
        <v>10.050000000000001</v>
      </c>
      <c r="H65" s="23">
        <v>7.2599999999999998E-2</v>
      </c>
      <c r="I65" s="23">
        <v>7.5999999999999998E-2</v>
      </c>
      <c r="J65" s="23">
        <v>7.4499999999999997E-2</v>
      </c>
      <c r="K65" s="19">
        <v>4189</v>
      </c>
    </row>
    <row r="66" spans="3:11" x14ac:dyDescent="0.3">
      <c r="C66" s="9" t="s">
        <v>90</v>
      </c>
      <c r="D66" s="24"/>
      <c r="E66" s="26"/>
      <c r="F66" s="26">
        <f>SUM(F63:F65)</f>
        <v>56.508999999999993</v>
      </c>
      <c r="G66" s="26">
        <f>SUM(G63:G65)</f>
        <v>55.045000000000002</v>
      </c>
      <c r="H66" s="24"/>
      <c r="I66" s="24"/>
      <c r="J66" s="24"/>
      <c r="K66" s="24"/>
    </row>
    <row r="67" spans="3:11" x14ac:dyDescent="0.3">
      <c r="C67" s="46">
        <v>44851</v>
      </c>
      <c r="D67" s="50" t="s">
        <v>37</v>
      </c>
      <c r="E67" s="25" t="s">
        <v>55</v>
      </c>
      <c r="F67" s="22">
        <v>9.0229999999999997</v>
      </c>
      <c r="G67" s="22">
        <v>8.923</v>
      </c>
      <c r="H67" s="23">
        <v>5.8299999999999998E-2</v>
      </c>
      <c r="I67" s="23">
        <v>6.5799999999999997E-2</v>
      </c>
      <c r="J67" s="23">
        <v>6.1600000000000002E-2</v>
      </c>
      <c r="K67" s="19">
        <v>1291</v>
      </c>
    </row>
    <row r="68" spans="3:11" x14ac:dyDescent="0.3">
      <c r="C68" s="46"/>
      <c r="D68" s="50"/>
      <c r="E68" s="25" t="s">
        <v>52</v>
      </c>
      <c r="F68" s="22">
        <v>3.19</v>
      </c>
      <c r="G68" s="22">
        <v>3.18</v>
      </c>
      <c r="H68" s="23">
        <v>6.88E-2</v>
      </c>
      <c r="I68" s="23">
        <v>7.1199999999999999E-2</v>
      </c>
      <c r="J68" s="23">
        <v>6.9900000000000004E-2</v>
      </c>
      <c r="K68" s="19">
        <v>2374</v>
      </c>
    </row>
    <row r="69" spans="3:11" x14ac:dyDescent="0.3">
      <c r="C69" s="9" t="s">
        <v>93</v>
      </c>
      <c r="D69" s="24"/>
      <c r="E69" s="26"/>
      <c r="F69" s="26">
        <f>SUM(F67:F68)</f>
        <v>12.212999999999999</v>
      </c>
      <c r="G69" s="26">
        <f>SUM(G67:G68)</f>
        <v>12.103</v>
      </c>
      <c r="H69" s="24"/>
      <c r="I69" s="24"/>
      <c r="J69" s="24"/>
      <c r="K69" s="24"/>
    </row>
    <row r="70" spans="3:11" x14ac:dyDescent="0.3">
      <c r="C70" s="46">
        <v>44865</v>
      </c>
      <c r="D70" s="50" t="s">
        <v>37</v>
      </c>
      <c r="E70" s="25" t="s">
        <v>91</v>
      </c>
      <c r="F70" s="22">
        <v>27.138000000000002</v>
      </c>
      <c r="G70" s="22">
        <v>21.56</v>
      </c>
      <c r="H70" s="23">
        <v>5.1499999999999997E-2</v>
      </c>
      <c r="I70" s="23">
        <v>6.3500000000000001E-2</v>
      </c>
      <c r="J70" s="23">
        <v>5.3499999999999999E-2</v>
      </c>
      <c r="K70" s="19">
        <v>567</v>
      </c>
    </row>
    <row r="71" spans="3:11" x14ac:dyDescent="0.3">
      <c r="C71" s="46"/>
      <c r="D71" s="50"/>
      <c r="E71" s="25" t="s">
        <v>47</v>
      </c>
      <c r="F71" s="22">
        <v>4.72</v>
      </c>
      <c r="G71" s="22">
        <v>1.72</v>
      </c>
      <c r="H71" s="23">
        <v>6.25E-2</v>
      </c>
      <c r="I71" s="23">
        <v>6.6500000000000004E-2</v>
      </c>
      <c r="J71" s="23">
        <v>6.4199999999999993E-2</v>
      </c>
      <c r="K71" s="19">
        <v>1822</v>
      </c>
    </row>
    <row r="72" spans="3:11" x14ac:dyDescent="0.3">
      <c r="C72" s="46"/>
      <c r="D72" s="50"/>
      <c r="E72" s="25" t="s">
        <v>79</v>
      </c>
      <c r="F72" s="22">
        <v>11.366</v>
      </c>
      <c r="G72" s="22">
        <v>11.183</v>
      </c>
      <c r="H72" s="23">
        <v>7.0999999999999994E-2</v>
      </c>
      <c r="I72" s="23">
        <v>7.7499999999999999E-2</v>
      </c>
      <c r="J72" s="23">
        <v>7.5200000000000003E-2</v>
      </c>
      <c r="K72" s="19">
        <v>4162</v>
      </c>
    </row>
    <row r="73" spans="3:11" x14ac:dyDescent="0.3">
      <c r="C73" s="9" t="s">
        <v>94</v>
      </c>
      <c r="D73" s="24"/>
      <c r="E73" s="26"/>
      <c r="F73" s="26">
        <f>SUM(F70:F72)</f>
        <v>43.224000000000004</v>
      </c>
      <c r="G73" s="26">
        <f>SUM(G70:G72)</f>
        <v>34.462999999999994</v>
      </c>
      <c r="H73" s="24"/>
      <c r="I73" s="24"/>
      <c r="J73" s="24"/>
      <c r="K73" s="24"/>
    </row>
    <row r="74" spans="3:11" x14ac:dyDescent="0.3">
      <c r="C74" s="46">
        <v>44886</v>
      </c>
      <c r="D74" s="50" t="s">
        <v>37</v>
      </c>
      <c r="E74" s="25" t="s">
        <v>98</v>
      </c>
      <c r="F74" s="22">
        <v>13.05</v>
      </c>
      <c r="G74" s="22">
        <v>13.05</v>
      </c>
      <c r="H74" s="23">
        <v>4.2000000000000003E-2</v>
      </c>
      <c r="I74" s="23">
        <v>4.7500000000000001E-2</v>
      </c>
      <c r="J74" s="23">
        <v>4.7500000000000001E-2</v>
      </c>
      <c r="K74" s="19">
        <v>146</v>
      </c>
    </row>
    <row r="75" spans="3:11" x14ac:dyDescent="0.3">
      <c r="C75" s="46"/>
      <c r="D75" s="50"/>
      <c r="E75" s="25" t="s">
        <v>55</v>
      </c>
      <c r="F75" s="22">
        <v>19.021000000000001</v>
      </c>
      <c r="G75" s="22">
        <v>19.021000000000001</v>
      </c>
      <c r="H75" s="23">
        <v>5.9900000000000002E-2</v>
      </c>
      <c r="I75" s="23">
        <v>6.2600000000000003E-2</v>
      </c>
      <c r="J75" s="23">
        <v>6.2600000000000003E-2</v>
      </c>
      <c r="K75" s="19">
        <v>1257</v>
      </c>
    </row>
    <row r="76" spans="3:11" x14ac:dyDescent="0.3">
      <c r="C76" s="46"/>
      <c r="D76" s="50"/>
      <c r="E76" s="25" t="s">
        <v>52</v>
      </c>
      <c r="F76" s="22">
        <v>10.006</v>
      </c>
      <c r="G76" s="22">
        <v>7.6470000000000002</v>
      </c>
      <c r="H76" s="23">
        <v>6.8500000000000005E-2</v>
      </c>
      <c r="I76" s="23">
        <v>7.7499999999999999E-2</v>
      </c>
      <c r="J76" s="23">
        <v>7.0000000000000007E-2</v>
      </c>
      <c r="K76" s="19">
        <v>2340</v>
      </c>
    </row>
    <row r="77" spans="3:11" x14ac:dyDescent="0.3">
      <c r="C77" s="9" t="s">
        <v>97</v>
      </c>
      <c r="D77" s="24"/>
      <c r="E77" s="26"/>
      <c r="F77" s="26">
        <f>SUM(F74:F76)</f>
        <v>42.076999999999998</v>
      </c>
      <c r="G77" s="26">
        <f>SUM(G74:G76)</f>
        <v>39.717999999999996</v>
      </c>
      <c r="H77" s="24"/>
      <c r="I77" s="24"/>
      <c r="J77" s="24"/>
      <c r="K77" s="24"/>
    </row>
    <row r="78" spans="3:11" x14ac:dyDescent="0.3">
      <c r="C78" s="46">
        <v>44893</v>
      </c>
      <c r="D78" s="50" t="s">
        <v>37</v>
      </c>
      <c r="E78" s="25" t="s">
        <v>91</v>
      </c>
      <c r="F78" s="22">
        <v>26.027000000000001</v>
      </c>
      <c r="G78" s="22">
        <v>16.027000000000001</v>
      </c>
      <c r="H78" s="23">
        <v>4.02E-2</v>
      </c>
      <c r="I78" s="23">
        <v>5.6500000000000002E-2</v>
      </c>
      <c r="J78" s="23">
        <v>5.6000000000000001E-2</v>
      </c>
      <c r="K78" s="19">
        <v>539</v>
      </c>
    </row>
    <row r="79" spans="3:11" x14ac:dyDescent="0.3">
      <c r="C79" s="46"/>
      <c r="D79" s="50"/>
      <c r="E79" s="25" t="s">
        <v>47</v>
      </c>
      <c r="F79" s="22">
        <v>10.952999999999999</v>
      </c>
      <c r="G79" s="22">
        <v>10.952999999999999</v>
      </c>
      <c r="H79" s="23">
        <v>5.5899999999999998E-2</v>
      </c>
      <c r="I79" s="23">
        <v>6.4899999999999999E-2</v>
      </c>
      <c r="J79" s="23">
        <v>6.4899999999999999E-2</v>
      </c>
      <c r="K79" s="19">
        <v>1794</v>
      </c>
    </row>
    <row r="80" spans="3:11" x14ac:dyDescent="0.3">
      <c r="C80" s="46"/>
      <c r="D80" s="50"/>
      <c r="E80" s="25" t="s">
        <v>79</v>
      </c>
      <c r="F80" s="22">
        <v>52.58</v>
      </c>
      <c r="G80" s="22">
        <v>32.518000000000001</v>
      </c>
      <c r="H80" s="23">
        <v>6.9500000000000006E-2</v>
      </c>
      <c r="I80" s="23">
        <v>7.4999999999999997E-2</v>
      </c>
      <c r="J80" s="23">
        <v>7.1999999999999995E-2</v>
      </c>
      <c r="K80" s="19">
        <v>4134</v>
      </c>
    </row>
    <row r="81" spans="3:13" x14ac:dyDescent="0.3">
      <c r="C81" s="9" t="s">
        <v>100</v>
      </c>
      <c r="D81" s="24"/>
      <c r="E81" s="26"/>
      <c r="F81" s="26">
        <f>SUM(F78:F80)</f>
        <v>89.56</v>
      </c>
      <c r="G81" s="26">
        <f>SUM(G78:G80)</f>
        <v>59.498000000000005</v>
      </c>
      <c r="H81" s="24"/>
      <c r="I81" s="24"/>
      <c r="J81" s="24"/>
      <c r="K81" s="24"/>
    </row>
    <row r="82" spans="3:13" x14ac:dyDescent="0.3">
      <c r="C82" s="46" t="s">
        <v>101</v>
      </c>
      <c r="D82" s="50" t="s">
        <v>37</v>
      </c>
      <c r="E82" s="25" t="s">
        <v>98</v>
      </c>
      <c r="F82" s="22">
        <v>7.774</v>
      </c>
      <c r="G82" s="22">
        <v>7.774</v>
      </c>
      <c r="H82" s="23">
        <v>4.6699999999999998E-2</v>
      </c>
      <c r="I82" s="23">
        <v>4.7500000000000001E-2</v>
      </c>
      <c r="J82" s="23">
        <v>4.7500000000000001E-2</v>
      </c>
      <c r="K82" s="19">
        <v>132</v>
      </c>
    </row>
    <row r="83" spans="3:13" x14ac:dyDescent="0.3">
      <c r="C83" s="46"/>
      <c r="D83" s="50"/>
      <c r="E83" s="25" t="s">
        <v>91</v>
      </c>
      <c r="F83" s="22">
        <v>1.1080000000000001</v>
      </c>
      <c r="G83" s="22">
        <v>0.85799999999999998</v>
      </c>
      <c r="H83" s="23">
        <v>5.4699999999999999E-2</v>
      </c>
      <c r="I83" s="23">
        <v>5.6500000000000002E-2</v>
      </c>
      <c r="J83" s="23">
        <v>5.5899999999999998E-2</v>
      </c>
      <c r="K83" s="19">
        <v>532</v>
      </c>
    </row>
    <row r="84" spans="3:13" x14ac:dyDescent="0.3">
      <c r="C84" s="9" t="s">
        <v>103</v>
      </c>
      <c r="D84" s="24"/>
      <c r="E84" s="26"/>
      <c r="F84" s="26">
        <f>SUM(F82:F83)</f>
        <v>8.8819999999999997</v>
      </c>
      <c r="G84" s="26">
        <f>SUM(G82:G83)</f>
        <v>8.6319999999999997</v>
      </c>
      <c r="H84" s="24"/>
      <c r="I84" s="24"/>
      <c r="J84" s="24"/>
      <c r="K84" s="24"/>
    </row>
    <row r="85" spans="3:13" x14ac:dyDescent="0.3">
      <c r="C85" s="49">
        <v>44907</v>
      </c>
      <c r="D85" s="50" t="s">
        <v>41</v>
      </c>
      <c r="E85" s="43" t="s">
        <v>55</v>
      </c>
      <c r="F85" s="43">
        <v>9.76</v>
      </c>
      <c r="G85" s="43">
        <v>9.76</v>
      </c>
      <c r="H85" s="44">
        <v>6.0400000000000002E-2</v>
      </c>
      <c r="I85" s="44">
        <v>6.3100000000000003E-2</v>
      </c>
      <c r="J85" s="44">
        <v>6.3100000000000003E-2</v>
      </c>
      <c r="K85" s="25">
        <v>1236</v>
      </c>
    </row>
    <row r="86" spans="3:13" x14ac:dyDescent="0.3">
      <c r="C86" s="49"/>
      <c r="D86" s="50"/>
      <c r="E86" s="43" t="s">
        <v>52</v>
      </c>
      <c r="F86" s="43">
        <v>15.81</v>
      </c>
      <c r="G86" s="43">
        <v>15.81</v>
      </c>
      <c r="H86" s="44">
        <v>6.8000000000000005E-2</v>
      </c>
      <c r="I86" s="44">
        <v>6.9599999999999995E-2</v>
      </c>
      <c r="J86" s="44">
        <v>6.9599999999999995E-2</v>
      </c>
      <c r="K86" s="25">
        <v>2319</v>
      </c>
    </row>
    <row r="87" spans="3:13" x14ac:dyDescent="0.3">
      <c r="C87" s="9" t="s">
        <v>105</v>
      </c>
      <c r="D87" s="24"/>
      <c r="E87" s="26"/>
      <c r="F87" s="26">
        <f>SUM(F85:F86)</f>
        <v>25.57</v>
      </c>
      <c r="G87" s="26">
        <f>SUM(G85:G86)</f>
        <v>25.57</v>
      </c>
      <c r="H87" s="24"/>
      <c r="I87" s="24"/>
      <c r="J87" s="24"/>
      <c r="K87" s="24"/>
    </row>
    <row r="88" spans="3:13" x14ac:dyDescent="0.3">
      <c r="C88" s="46">
        <v>44914</v>
      </c>
      <c r="D88" s="50" t="s">
        <v>37</v>
      </c>
      <c r="E88" s="25" t="s">
        <v>91</v>
      </c>
      <c r="F88" s="22">
        <v>2.056</v>
      </c>
      <c r="G88" s="22">
        <v>0.93100000000000005</v>
      </c>
      <c r="H88" s="23">
        <v>5.3199999999999997E-2</v>
      </c>
      <c r="I88" s="23">
        <v>6.0999999999999999E-2</v>
      </c>
      <c r="J88" s="23">
        <v>5.5E-2</v>
      </c>
      <c r="K88" s="19">
        <v>518</v>
      </c>
    </row>
    <row r="89" spans="3:13" x14ac:dyDescent="0.3">
      <c r="C89" s="46"/>
      <c r="D89" s="50"/>
      <c r="E89" s="25" t="s">
        <v>47</v>
      </c>
      <c r="F89" s="22">
        <v>10.69</v>
      </c>
      <c r="G89" s="22">
        <v>10.002000000000001</v>
      </c>
      <c r="H89" s="23">
        <v>6.2300000000000001E-2</v>
      </c>
      <c r="I89" s="23">
        <v>6.6400000000000001E-2</v>
      </c>
      <c r="J89" s="23">
        <v>6.4799999999999996E-2</v>
      </c>
      <c r="K89" s="19">
        <v>1773</v>
      </c>
    </row>
    <row r="90" spans="3:13" x14ac:dyDescent="0.3">
      <c r="C90" s="46"/>
      <c r="D90" s="50"/>
      <c r="E90" s="25" t="s">
        <v>79</v>
      </c>
      <c r="F90" s="22">
        <v>23.494</v>
      </c>
      <c r="G90" s="22">
        <v>23.494</v>
      </c>
      <c r="H90" s="23">
        <v>6.88E-2</v>
      </c>
      <c r="I90" s="23">
        <v>7.1300000000000002E-2</v>
      </c>
      <c r="J90" s="23">
        <v>7.1300000000000002E-2</v>
      </c>
      <c r="K90" s="19">
        <v>4113</v>
      </c>
    </row>
    <row r="91" spans="3:13" x14ac:dyDescent="0.3">
      <c r="C91" s="9" t="s">
        <v>108</v>
      </c>
      <c r="D91" s="24"/>
      <c r="E91" s="26"/>
      <c r="F91" s="26">
        <f>SUM(F88:F90)</f>
        <v>36.239999999999995</v>
      </c>
      <c r="G91" s="26">
        <f>SUM(G88:G90)</f>
        <v>34.427</v>
      </c>
      <c r="H91" s="24"/>
      <c r="I91" s="24"/>
      <c r="J91" s="24"/>
      <c r="K91" s="24"/>
    </row>
    <row r="92" spans="3:13" s="6" customFormat="1" x14ac:dyDescent="0.3">
      <c r="C92" s="15"/>
      <c r="D92" s="15"/>
      <c r="E92" s="16"/>
      <c r="F92" s="16"/>
      <c r="G92" s="16"/>
      <c r="H92" s="16"/>
      <c r="I92" s="16"/>
      <c r="J92" s="16"/>
      <c r="K92" s="16"/>
    </row>
    <row r="93" spans="3:13" s="6" customFormat="1" x14ac:dyDescent="0.3">
      <c r="C93" s="17" t="s">
        <v>10</v>
      </c>
      <c r="D93" s="17"/>
      <c r="E93" s="18"/>
      <c r="F93" s="18"/>
      <c r="G93" s="18"/>
      <c r="H93" s="18"/>
      <c r="I93" s="18"/>
      <c r="J93" s="18"/>
      <c r="K93" s="18"/>
    </row>
    <row r="94" spans="3:13" x14ac:dyDescent="0.3">
      <c r="F94" s="21"/>
    </row>
    <row r="95" spans="3:13" x14ac:dyDescent="0.3">
      <c r="C95" s="14" t="s">
        <v>11</v>
      </c>
      <c r="D95" s="14"/>
      <c r="M95" s="12"/>
    </row>
    <row r="96" spans="3:13" x14ac:dyDescent="0.3">
      <c r="C96" s="14" t="s">
        <v>12</v>
      </c>
      <c r="D96" s="14"/>
    </row>
    <row r="97" spans="3:11" x14ac:dyDescent="0.3">
      <c r="C97" s="13" t="s">
        <v>13</v>
      </c>
      <c r="D97" s="13"/>
    </row>
    <row r="98" spans="3:11" x14ac:dyDescent="0.3">
      <c r="E98"/>
      <c r="F98"/>
      <c r="G98"/>
      <c r="H98"/>
      <c r="I98"/>
      <c r="J98"/>
      <c r="K98"/>
    </row>
    <row r="99" spans="3:11" x14ac:dyDescent="0.3">
      <c r="C99" s="29" t="s">
        <v>14</v>
      </c>
      <c r="D99" s="29"/>
      <c r="F99"/>
      <c r="G99"/>
      <c r="H99"/>
      <c r="I99"/>
      <c r="J99"/>
      <c r="K99"/>
    </row>
    <row r="100" spans="3:11" x14ac:dyDescent="0.3">
      <c r="E100"/>
      <c r="F100"/>
      <c r="G100"/>
      <c r="H100"/>
      <c r="I100"/>
      <c r="J100"/>
      <c r="K100"/>
    </row>
    <row r="101" spans="3:11" x14ac:dyDescent="0.3">
      <c r="C101" s="32" t="s">
        <v>15</v>
      </c>
      <c r="D101" s="32" t="s">
        <v>16</v>
      </c>
      <c r="F101"/>
      <c r="G101"/>
      <c r="H101"/>
      <c r="I101"/>
      <c r="J101"/>
      <c r="K101"/>
    </row>
    <row r="102" spans="3:11" x14ac:dyDescent="0.3">
      <c r="C102" s="28" t="s">
        <v>28</v>
      </c>
      <c r="D102" s="30" t="s">
        <v>29</v>
      </c>
    </row>
  </sheetData>
  <sheetProtection algorithmName="SHA-512" hashValue="q+Z+18i1BlSSx/7EcNCNfr58y0VB2mO4gxFzDkZe4N3x5HJ+Sb65vFXTi/SCz0rv6vW+rlL2Nm4+px3jSXU7BQ==" saltValue="FjzW0Bgc6uk4QSeBkJydCw==" spinCount="100000" sheet="1" objects="1" scenarios="1"/>
  <mergeCells count="49">
    <mergeCell ref="C88:C90"/>
    <mergeCell ref="D88:D90"/>
    <mergeCell ref="C82:C83"/>
    <mergeCell ref="D82:D83"/>
    <mergeCell ref="D19:D20"/>
    <mergeCell ref="C19:C20"/>
    <mergeCell ref="C74:C76"/>
    <mergeCell ref="D74:D76"/>
    <mergeCell ref="C33:C35"/>
    <mergeCell ref="D33:D35"/>
    <mergeCell ref="C30:C31"/>
    <mergeCell ref="D30:D31"/>
    <mergeCell ref="D39:D40"/>
    <mergeCell ref="C48:C50"/>
    <mergeCell ref="C67:C68"/>
    <mergeCell ref="D67:D68"/>
    <mergeCell ref="C63:C65"/>
    <mergeCell ref="D63:D65"/>
    <mergeCell ref="D42:D43"/>
    <mergeCell ref="C45:C46"/>
    <mergeCell ref="D45:D46"/>
    <mergeCell ref="B2:K2"/>
    <mergeCell ref="C3:K3"/>
    <mergeCell ref="B4:K4"/>
    <mergeCell ref="D7:D8"/>
    <mergeCell ref="D10:D11"/>
    <mergeCell ref="C7:C8"/>
    <mergeCell ref="C10:C11"/>
    <mergeCell ref="C39:C40"/>
    <mergeCell ref="C15:C17"/>
    <mergeCell ref="D15:D17"/>
    <mergeCell ref="C25:C26"/>
    <mergeCell ref="C22:C23"/>
    <mergeCell ref="C85:C86"/>
    <mergeCell ref="D85:D86"/>
    <mergeCell ref="D22:D23"/>
    <mergeCell ref="D25:D26"/>
    <mergeCell ref="C78:C80"/>
    <mergeCell ref="D78:D80"/>
    <mergeCell ref="C70:C72"/>
    <mergeCell ref="D70:D72"/>
    <mergeCell ref="D48:D50"/>
    <mergeCell ref="C57:C58"/>
    <mergeCell ref="D57:D58"/>
    <mergeCell ref="C52:C53"/>
    <mergeCell ref="D52:D53"/>
    <mergeCell ref="C60:C61"/>
    <mergeCell ref="D60:D61"/>
    <mergeCell ref="C42:C43"/>
  </mergeCells>
  <pageMargins left="0.7" right="0.7" top="0.75" bottom="0.75" header="0.3" footer="0.3"/>
  <pageSetup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30E3121D9122049B2C231C776AF4001" ma:contentTypeVersion="14" ma:contentTypeDescription="Crear nuevo documento." ma:contentTypeScope="" ma:versionID="75d4c71fa6803e9e06bab3ddec1e349a">
  <xsd:schema xmlns:xsd="http://www.w3.org/2001/XMLSchema" xmlns:xs="http://www.w3.org/2001/XMLSchema" xmlns:p="http://schemas.microsoft.com/office/2006/metadata/properties" xmlns:ns3="9216c979-6914-4b52-890b-26b20bfe6d79" xmlns:ns4="a7d4ddbf-e532-408e-afc8-2ae535691a6e" targetNamespace="http://schemas.microsoft.com/office/2006/metadata/properties" ma:root="true" ma:fieldsID="721dc8e263a26f41350e1b4472469bd7" ns3:_="" ns4:_="">
    <xsd:import namespace="9216c979-6914-4b52-890b-26b20bfe6d79"/>
    <xsd:import namespace="a7d4ddbf-e532-408e-afc8-2ae535691a6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6c979-6914-4b52-890b-26b20bfe6d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4ddbf-e532-408e-afc8-2ae535691a6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5CD4B7-B04A-4AC3-AEBF-7FC52F6A1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B17C8-5C91-4B5D-A5D9-5199D2ECF9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16c979-6914-4b52-890b-26b20bfe6d79"/>
    <ds:schemaRef ds:uri="a7d4ddbf-e532-408e-afc8-2ae535691a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FC66E-A2BD-416E-AAB9-70A802FFB3CE}">
  <ds:schemaRefs>
    <ds:schemaRef ds:uri="a7d4ddbf-e532-408e-afc8-2ae535691a6e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216c979-6914-4b52-890b-26b20bfe6d7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Colones</vt:lpstr>
      <vt:lpstr>Dólares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Solano Ocampo</dc:creator>
  <cp:keywords/>
  <dc:description/>
  <cp:lastModifiedBy>Criss Fernandez Rivera</cp:lastModifiedBy>
  <cp:revision/>
  <dcterms:created xsi:type="dcterms:W3CDTF">2015-06-23T20:46:20Z</dcterms:created>
  <dcterms:modified xsi:type="dcterms:W3CDTF">2022-12-21T00:28:16Z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0x010100130E3121D9122049B2C231C776AF4001</vt:lpwstr>
  </property>
</Properties>
</file>