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haciendacr-my.sharepoint.com/personal/rojasmk_hacienda_go_cr/Documents/2025/Auxiliares 5/Mayo/"/>
    </mc:Choice>
  </mc:AlternateContent>
  <xr:revisionPtr revIDLastSave="865" documentId="8_{3158D126-DE75-4718-9FEE-CE4C1A379F29}" xr6:coauthVersionLast="47" xr6:coauthVersionMax="47" xr10:uidLastSave="{BC1F19C3-FA7F-4B8F-8B26-FDDCAD73BF6D}"/>
  <bookViews>
    <workbookView xWindow="-12" yWindow="-12" windowWidth="11520" windowHeight="12264" xr2:uid="{00000000-000D-0000-FFFF-FFFF00000000}"/>
  </bookViews>
  <sheets>
    <sheet name="Resumen" sheetId="1" r:id="rId1"/>
    <sheet name="Servicio Deuda Interna" sheetId="2" r:id="rId2"/>
  </sheets>
  <definedNames>
    <definedName name="_xlnm.Print_Area" localSheetId="1">'Servicio Deuda Interna'!$A$1:$F$44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2" i="2" l="1"/>
  <c r="O22" i="2"/>
  <c r="P25" i="2"/>
  <c r="A4" i="2"/>
  <c r="AA25" i="2"/>
  <c r="Z25" i="2"/>
  <c r="Q25" i="2" l="1"/>
  <c r="M17" i="1"/>
  <c r="R25" i="2"/>
  <c r="O25" i="2"/>
  <c r="N25" i="2"/>
  <c r="K25" i="2"/>
  <c r="E11" i="1" s="1"/>
  <c r="B25" i="2"/>
  <c r="E25" i="2"/>
  <c r="C11" i="1" s="1"/>
  <c r="AK25" i="2"/>
  <c r="AJ25" i="2"/>
  <c r="AI25" i="2"/>
  <c r="AH25" i="2"/>
  <c r="AG25" i="2"/>
  <c r="AF25" i="2"/>
  <c r="AE25" i="2"/>
  <c r="AD25" i="2"/>
  <c r="AC25" i="2"/>
  <c r="AB25" i="2"/>
  <c r="Y25" i="2"/>
  <c r="X25" i="2"/>
  <c r="W25" i="2"/>
  <c r="V25" i="2"/>
  <c r="U25" i="2"/>
  <c r="T25" i="2"/>
  <c r="S25" i="2"/>
  <c r="M25" i="2"/>
  <c r="E15" i="1" s="1"/>
  <c r="J25" i="2"/>
  <c r="D15" i="1" s="1"/>
  <c r="H25" i="2"/>
  <c r="D11" i="1" s="1"/>
  <c r="G25" i="2"/>
  <c r="C15" i="1" s="1"/>
  <c r="D25" i="2"/>
  <c r="C25" i="2"/>
  <c r="F17" i="1" l="1"/>
  <c r="N15" i="1"/>
  <c r="L25" i="2"/>
  <c r="E13" i="1" s="1"/>
  <c r="I25" i="2" l="1"/>
  <c r="D13" i="1" s="1"/>
  <c r="D17" i="1" s="1"/>
  <c r="F25" i="2"/>
  <c r="C13" i="1" s="1"/>
  <c r="N11" i="1"/>
  <c r="N13" i="1" l="1"/>
  <c r="N17" i="1" s="1"/>
  <c r="AR24" i="2"/>
  <c r="AS24" i="2" s="1"/>
  <c r="AR25" i="2"/>
  <c r="AS25" i="2" s="1"/>
  <c r="AR26" i="2"/>
  <c r="AR11" i="2"/>
  <c r="AS11" i="2" s="1"/>
  <c r="AR12" i="2"/>
  <c r="AS12" i="2" s="1"/>
  <c r="AR13" i="2"/>
  <c r="AS13" i="2" s="1"/>
  <c r="AR14" i="2"/>
  <c r="AS14" i="2" s="1"/>
  <c r="AR15" i="2"/>
  <c r="AS15" i="2" s="1"/>
  <c r="AR16" i="2"/>
  <c r="AS16" i="2" s="1"/>
  <c r="AR17" i="2"/>
  <c r="AS17" i="2" s="1"/>
  <c r="AR18" i="2"/>
  <c r="AS18" i="2" s="1"/>
  <c r="AR19" i="2"/>
  <c r="AS19" i="2" s="1"/>
  <c r="AR20" i="2"/>
  <c r="AS20" i="2" s="1"/>
  <c r="AR21" i="2"/>
  <c r="AS21" i="2" s="1"/>
  <c r="AR22" i="2"/>
  <c r="AS22" i="2" s="1"/>
  <c r="AR23" i="2"/>
  <c r="AR10" i="2"/>
  <c r="AO24" i="2"/>
  <c r="AP24" i="2" s="1"/>
  <c r="AO25" i="2"/>
  <c r="AP25" i="2" s="1"/>
  <c r="AO26" i="2"/>
  <c r="AO12" i="2"/>
  <c r="AP12" i="2" s="1"/>
  <c r="AO13" i="2"/>
  <c r="AP13" i="2" s="1"/>
  <c r="AO14" i="2"/>
  <c r="AP14" i="2" s="1"/>
  <c r="AO15" i="2"/>
  <c r="AP15" i="2" s="1"/>
  <c r="AO16" i="2"/>
  <c r="AP16" i="2" s="1"/>
  <c r="AO17" i="2"/>
  <c r="AP17" i="2" s="1"/>
  <c r="AO18" i="2"/>
  <c r="AP18" i="2" s="1"/>
  <c r="AO19" i="2"/>
  <c r="AP19" i="2" s="1"/>
  <c r="AO20" i="2"/>
  <c r="AP20" i="2" s="1"/>
  <c r="AO21" i="2"/>
  <c r="AP21" i="2" s="1"/>
  <c r="AO22" i="2"/>
  <c r="AP22" i="2" s="1"/>
  <c r="AO23" i="2"/>
  <c r="AO11" i="2"/>
  <c r="AP11" i="2" s="1"/>
  <c r="AO10" i="2"/>
  <c r="AS10" i="2"/>
  <c r="L27" i="2" l="1"/>
  <c r="AP23" i="2" l="1"/>
  <c r="AS23" i="2"/>
  <c r="J17" i="1"/>
  <c r="AS26" i="2" l="1"/>
  <c r="AP26" i="2"/>
  <c r="L17" i="1" l="1"/>
  <c r="C17" i="1"/>
  <c r="E17" i="1"/>
  <c r="G17" i="1"/>
  <c r="H17" i="1"/>
  <c r="I17" i="1"/>
  <c r="K17" i="1"/>
  <c r="B17" i="1"/>
  <c r="N22" i="1" l="1"/>
</calcChain>
</file>

<file path=xl/sharedStrings.xml><?xml version="1.0" encoding="utf-8"?>
<sst xmlns="http://schemas.openxmlformats.org/spreadsheetml/2006/main" count="96" uniqueCount="57">
  <si>
    <t>Intereses</t>
  </si>
  <si>
    <t>Amortizacion</t>
  </si>
  <si>
    <t>(en millones de colones)</t>
  </si>
  <si>
    <t>Acum.</t>
  </si>
  <si>
    <t>Servicio de Deuda Interna Gobierno Central</t>
  </si>
  <si>
    <t>Comisiones</t>
  </si>
  <si>
    <t>Consultas al correo :</t>
  </si>
  <si>
    <t>DCPRegristroDeuda@hacienda.go.cr</t>
  </si>
  <si>
    <t>Enero</t>
  </si>
  <si>
    <t>Febrero</t>
  </si>
  <si>
    <t>Marzo</t>
  </si>
  <si>
    <t>Abril</t>
  </si>
  <si>
    <t>Mayo</t>
  </si>
  <si>
    <t>Julio</t>
  </si>
  <si>
    <t>Agosto</t>
  </si>
  <si>
    <t>Septiembre</t>
  </si>
  <si>
    <t>Octubre</t>
  </si>
  <si>
    <t xml:space="preserve">Noviembre </t>
  </si>
  <si>
    <t>Diciembre</t>
  </si>
  <si>
    <t>Cancelaciones</t>
  </si>
  <si>
    <t>Tasa Basica</t>
  </si>
  <si>
    <t>Tudes</t>
  </si>
  <si>
    <t>Cero Cupón Colones</t>
  </si>
  <si>
    <t>Cero Cupón Dólares</t>
  </si>
  <si>
    <t>Tasa Fija Dólares</t>
  </si>
  <si>
    <t>Tasa Ajustable Dólares</t>
  </si>
  <si>
    <t>Tasa Ajustable Colones</t>
  </si>
  <si>
    <t>Tasa Fija Colones</t>
  </si>
  <si>
    <t>DEUDA POLITICA</t>
  </si>
  <si>
    <t>INTERESES MORATORIOS</t>
  </si>
  <si>
    <t xml:space="preserve">Contratos de Colocaciones </t>
  </si>
  <si>
    <t>Titulos Valores</t>
  </si>
  <si>
    <t>Total</t>
  </si>
  <si>
    <t>Notas Metodológicas:</t>
  </si>
  <si>
    <t>1/ El Tipo de Cambio utilizado es el tipo de cambio diario de las Unidades de Desarrollo y Dólares.</t>
  </si>
  <si>
    <t>2/   El instrumento Tasa Básica, se refiere a títulos de largo plazo con una tasa de interés fija.</t>
  </si>
  <si>
    <t xml:space="preserve">3/ Los instrumentos Tudes son títulos en unidades de desarrollo, indexados por el índice de inflación. </t>
  </si>
  <si>
    <t>4/ Los instrumentos Cero Cupón Colones,son títulos de corto plazo, máximo un año y sin cupones.</t>
  </si>
  <si>
    <t>5/ Los instrumentos Cero Cupón Dólares, son titulos sin cupón de corto plazo en dólares.</t>
  </si>
  <si>
    <t>6/ Los instrumentos Tasa Ajustable Dólares, son títulos en dólares con una tasa de interés variable.</t>
  </si>
  <si>
    <t xml:space="preserve">7/ Los instrumentos Tasa Ajustable Colones, son titulos en colones con una tasa de interes indexada a la curva soberana calculada por el Banco Central de Costa Rica. </t>
  </si>
  <si>
    <t>8/ Los instrumentos Tasa Fija Dólares, son títulos en dólares con una tasa de interés fijo.</t>
  </si>
  <si>
    <t>9/ Los instumentos Tasa Fija Colones, son títulos en colones tasa fija de largo plazo (más de un año).</t>
  </si>
  <si>
    <t>10/ El rubro de deuda política, son pagos realizados en efectivo originados por campañas electorales.</t>
  </si>
  <si>
    <t>11/ Los Pagarés del Tesoro son instrumentos  iguales o menores a 30 días plazo.</t>
  </si>
  <si>
    <t>12/El rubro de amortizaciones es según flujo de caja.  No refleja el gasto presupuestario .</t>
  </si>
  <si>
    <t>13/ Incluye Comisiones</t>
  </si>
  <si>
    <t>Para consultas al correo:</t>
  </si>
  <si>
    <t>DCPRegistroDeuda@hacienda.go.cr</t>
  </si>
  <si>
    <t>CORRECTO</t>
  </si>
  <si>
    <t>Junio</t>
  </si>
  <si>
    <r>
      <rPr>
        <b/>
        <sz val="11"/>
        <rFont val="HendersonSansW00-BasicLight"/>
      </rPr>
      <t>Fuente:</t>
    </r>
    <r>
      <rPr>
        <sz val="11"/>
        <rFont val="HendersonSansW00-BasicLight"/>
      </rPr>
      <t xml:space="preserve"> Crédito Público, Ministerio de Hacienda</t>
    </r>
  </si>
  <si>
    <t>Datos de Enero a Diciembre 2025</t>
  </si>
  <si>
    <r>
      <rPr>
        <b/>
        <sz val="11"/>
        <rFont val="HendersonSansW00-BasicLight"/>
      </rPr>
      <t>Fuente:</t>
    </r>
    <r>
      <rPr>
        <sz val="11"/>
        <rFont val="HendersonSansW00-BasicLight"/>
      </rPr>
      <t xml:space="preserve">  Dirección General de Gestión de Deuda Pública, Ministerio de Hacienda</t>
    </r>
  </si>
  <si>
    <t>Otras Deudas Colones</t>
  </si>
  <si>
    <t>PAGARES COLONES</t>
  </si>
  <si>
    <t>PAGARES DOLARES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</si>
</sst>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_-* #,##0.00\ _€_-;\-* #,##0.00\ _€_-;_-* &quot;-&quot;??\ _€_-;_-@_-"/>
    <numFmt numFmtId="166" formatCode="#,##0.0_);\(#,##0.0\)"/>
    <numFmt numFmtId="167" formatCode="#,##0.00;[Red]#,##0.00"/>
  </numFmts>
  <fonts count="1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  <font>
      <b/>
      <sz val="11"/>
      <color indexed="8"/>
      <name val="HendersonSansW00-BasicLight"/>
    </font>
    <font>
      <sz val="11"/>
      <name val="HendersonSansW00-BasicLight"/>
    </font>
    <font>
      <b/>
      <sz val="11"/>
      <name val="HendersonSansW00-BasicLight"/>
    </font>
    <font>
      <u/>
      <sz val="11"/>
      <color theme="10"/>
      <name val="HendersonSansW00-BasicLight"/>
    </font>
    <font>
      <b/>
      <sz val="12"/>
      <color indexed="8"/>
      <name val="HendersonSansW00-BasicBold"/>
    </font>
    <font>
      <sz val="11"/>
      <color theme="0"/>
      <name val="HendersonSansW00-BasicLight"/>
    </font>
    <font>
      <b/>
      <sz val="11"/>
      <color theme="0"/>
      <name val="HendersonSansW00-BasicLight"/>
    </font>
    <font>
      <sz val="11"/>
      <name val="HendersonSansW00-BasicSmBd"/>
    </font>
    <font>
      <b/>
      <sz val="11"/>
      <name val="HendersonSansW00-BasicSmBd"/>
    </font>
    <font>
      <sz val="11"/>
      <color theme="0"/>
      <name val="HendersonSansW00-BasicSmBd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</fills>
  <borders count="1">
    <border>
      <left/>
      <right/>
      <top/>
      <bottom/>
      <diagonal/>
    </border>
  </borders>
  <cellStyleXfs count="19">
    <xf numFmtId="0" fontId="0" fillId="0" borderId="0"/>
    <xf numFmtId="164" fontId="1" fillId="0" borderId="0" applyFont="0" applyFill="0" applyBorder="0" applyAlignment="0" applyProtection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166" fontId="3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67">
    <xf numFmtId="0" fontId="0" fillId="0" borderId="0" xfId="0"/>
    <xf numFmtId="0" fontId="7" fillId="0" borderId="0" xfId="0" applyFont="1"/>
    <xf numFmtId="0" fontId="6" fillId="3" borderId="0" xfId="0" applyFont="1" applyFill="1"/>
    <xf numFmtId="0" fontId="8" fillId="0" borderId="0" xfId="0" applyFont="1"/>
    <xf numFmtId="0" fontId="7" fillId="0" borderId="0" xfId="0" applyFont="1" applyAlignment="1">
      <alignment horizontal="center"/>
    </xf>
    <xf numFmtId="164" fontId="7" fillId="0" borderId="0" xfId="1" applyFont="1"/>
    <xf numFmtId="164" fontId="7" fillId="0" borderId="0" xfId="1" applyFont="1" applyAlignment="1">
      <alignment horizontal="center"/>
    </xf>
    <xf numFmtId="164" fontId="7" fillId="0" borderId="0" xfId="0" applyNumberFormat="1" applyFont="1"/>
    <xf numFmtId="165" fontId="7" fillId="0" borderId="0" xfId="0" applyNumberFormat="1" applyFont="1"/>
    <xf numFmtId="0" fontId="8" fillId="2" borderId="0" xfId="0" applyFont="1" applyFill="1"/>
    <xf numFmtId="43" fontId="7" fillId="2" borderId="0" xfId="0" applyNumberFormat="1" applyFont="1" applyFill="1"/>
    <xf numFmtId="0" fontId="7" fillId="2" borderId="0" xfId="0" applyFont="1" applyFill="1"/>
    <xf numFmtId="0" fontId="7" fillId="0" borderId="0" xfId="0" applyFont="1" applyAlignment="1">
      <alignment horizontal="left"/>
    </xf>
    <xf numFmtId="0" fontId="9" fillId="2" borderId="0" xfId="17" applyFont="1" applyFill="1"/>
    <xf numFmtId="164" fontId="7" fillId="2" borderId="0" xfId="0" applyNumberFormat="1" applyFont="1" applyFill="1"/>
    <xf numFmtId="0" fontId="8" fillId="3" borderId="0" xfId="0" applyFont="1" applyFill="1"/>
    <xf numFmtId="164" fontId="7" fillId="3" borderId="0" xfId="1" applyFont="1" applyFill="1" applyBorder="1"/>
    <xf numFmtId="0" fontId="7" fillId="3" borderId="0" xfId="0" applyFont="1" applyFill="1"/>
    <xf numFmtId="0" fontId="11" fillId="0" borderId="0" xfId="0" applyFont="1"/>
    <xf numFmtId="0" fontId="11" fillId="3" borderId="0" xfId="0" applyFont="1" applyFill="1"/>
    <xf numFmtId="0" fontId="8" fillId="3" borderId="0" xfId="0" applyFont="1" applyFill="1" applyAlignment="1">
      <alignment horizontal="center"/>
    </xf>
    <xf numFmtId="164" fontId="8" fillId="3" borderId="0" xfId="1" applyFont="1" applyFill="1" applyBorder="1" applyAlignment="1">
      <alignment horizontal="center"/>
    </xf>
    <xf numFmtId="164" fontId="7" fillId="3" borderId="0" xfId="1" applyFont="1" applyFill="1" applyBorder="1" applyAlignment="1"/>
    <xf numFmtId="0" fontId="11" fillId="2" borderId="0" xfId="0" applyFont="1" applyFill="1"/>
    <xf numFmtId="0" fontId="8" fillId="2" borderId="0" xfId="0" applyFont="1" applyFill="1" applyAlignment="1">
      <alignment horizontal="center"/>
    </xf>
    <xf numFmtId="167" fontId="8" fillId="2" borderId="0" xfId="0" applyNumberFormat="1" applyFont="1" applyFill="1" applyAlignment="1">
      <alignment horizontal="center"/>
    </xf>
    <xf numFmtId="164" fontId="11" fillId="2" borderId="0" xfId="1" applyFont="1" applyFill="1" applyBorder="1"/>
    <xf numFmtId="0" fontId="7" fillId="3" borderId="0" xfId="0" applyFont="1" applyFill="1" applyAlignment="1">
      <alignment horizontal="left"/>
    </xf>
    <xf numFmtId="164" fontId="7" fillId="0" borderId="0" xfId="1" applyFont="1" applyFill="1" applyBorder="1"/>
    <xf numFmtId="164" fontId="7" fillId="3" borderId="0" xfId="0" applyNumberFormat="1" applyFont="1" applyFill="1"/>
    <xf numFmtId="164" fontId="11" fillId="0" borderId="0" xfId="0" applyNumberFormat="1" applyFont="1"/>
    <xf numFmtId="164" fontId="11" fillId="3" borderId="0" xfId="1" applyFont="1" applyFill="1" applyBorder="1"/>
    <xf numFmtId="43" fontId="11" fillId="3" borderId="0" xfId="0" applyNumberFormat="1" applyFont="1" applyFill="1"/>
    <xf numFmtId="167" fontId="7" fillId="0" borderId="0" xfId="0" applyNumberFormat="1" applyFont="1"/>
    <xf numFmtId="164" fontId="7" fillId="2" borderId="0" xfId="1" applyFont="1" applyFill="1" applyBorder="1"/>
    <xf numFmtId="0" fontId="7" fillId="2" borderId="0" xfId="0" applyFont="1" applyFill="1" applyAlignment="1">
      <alignment horizontal="left"/>
    </xf>
    <xf numFmtId="164" fontId="12" fillId="2" borderId="0" xfId="0" applyNumberFormat="1" applyFont="1" applyFill="1"/>
    <xf numFmtId="164" fontId="12" fillId="3" borderId="0" xfId="1" applyFont="1" applyFill="1" applyBorder="1" applyAlignment="1"/>
    <xf numFmtId="164" fontId="11" fillId="3" borderId="0" xfId="0" applyNumberFormat="1" applyFont="1" applyFill="1"/>
    <xf numFmtId="164" fontId="8" fillId="3" borderId="0" xfId="1" applyFont="1" applyFill="1" applyBorder="1"/>
    <xf numFmtId="164" fontId="8" fillId="3" borderId="0" xfId="0" applyNumberFormat="1" applyFont="1" applyFill="1"/>
    <xf numFmtId="164" fontId="7" fillId="3" borderId="0" xfId="1" applyFont="1" applyFill="1" applyBorder="1" applyAlignment="1">
      <alignment horizontal="center"/>
    </xf>
    <xf numFmtId="0" fontId="9" fillId="2" borderId="0" xfId="18" applyFont="1" applyFill="1"/>
    <xf numFmtId="0" fontId="13" fillId="2" borderId="0" xfId="0" applyFont="1" applyFill="1"/>
    <xf numFmtId="0" fontId="15" fillId="2" borderId="0" xfId="0" applyFont="1" applyFill="1"/>
    <xf numFmtId="164" fontId="8" fillId="0" borderId="0" xfId="1" applyFont="1"/>
    <xf numFmtId="164" fontId="11" fillId="0" borderId="0" xfId="1" applyFont="1"/>
    <xf numFmtId="17" fontId="12" fillId="4" borderId="0" xfId="1" applyNumberFormat="1" applyFont="1" applyFill="1" applyAlignment="1">
      <alignment horizontal="center"/>
    </xf>
    <xf numFmtId="164" fontId="12" fillId="4" borderId="0" xfId="1" applyFont="1" applyFill="1" applyAlignment="1">
      <alignment horizontal="center"/>
    </xf>
    <xf numFmtId="164" fontId="12" fillId="4" borderId="0" xfId="1" applyFont="1" applyFill="1" applyAlignment="1"/>
    <xf numFmtId="164" fontId="12" fillId="4" borderId="0" xfId="1" applyFont="1" applyFill="1" applyBorder="1"/>
    <xf numFmtId="164" fontId="12" fillId="4" borderId="0" xfId="0" applyNumberFormat="1" applyFont="1" applyFill="1"/>
    <xf numFmtId="164" fontId="12" fillId="4" borderId="0" xfId="1" applyFont="1" applyFill="1" applyBorder="1" applyAlignment="1"/>
    <xf numFmtId="0" fontId="12" fillId="4" borderId="0" xfId="0" applyFont="1" applyFill="1" applyAlignment="1">
      <alignment horizontal="center"/>
    </xf>
    <xf numFmtId="167" fontId="12" fillId="4" borderId="0" xfId="0" applyNumberFormat="1" applyFont="1" applyFill="1" applyAlignment="1">
      <alignment horizontal="center"/>
    </xf>
    <xf numFmtId="164" fontId="7" fillId="3" borderId="0" xfId="1" applyFont="1" applyFill="1"/>
    <xf numFmtId="164" fontId="7" fillId="2" borderId="0" xfId="1" applyFont="1" applyFill="1"/>
    <xf numFmtId="164" fontId="7" fillId="0" borderId="0" xfId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0" borderId="0" xfId="1" applyFont="1" applyFill="1" applyBorder="1" applyAlignment="1"/>
    <xf numFmtId="164" fontId="10" fillId="3" borderId="0" xfId="1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0" fontId="8" fillId="3" borderId="0" xfId="0" applyFont="1" applyFill="1"/>
    <xf numFmtId="0" fontId="8" fillId="3" borderId="0" xfId="0" applyFont="1" applyFill="1" applyAlignment="1">
      <alignment horizontal="center"/>
    </xf>
    <xf numFmtId="164" fontId="8" fillId="3" borderId="0" xfId="1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164" fontId="11" fillId="3" borderId="0" xfId="1" applyFont="1" applyFill="1"/>
  </cellXfs>
  <cellStyles count="19">
    <cellStyle name="Hipervínculo" xfId="17" builtinId="8"/>
    <cellStyle name="Hipervínculo 2" xfId="18" xr:uid="{0A976120-DE4A-430C-8AC7-28A6A6B31AD8}"/>
    <cellStyle name="Millares" xfId="1" builtinId="3"/>
    <cellStyle name="Normal" xfId="0" builtinId="0"/>
    <cellStyle name="Normal 10" xfId="9" xr:uid="{00000000-0005-0000-0000-000002000000}"/>
    <cellStyle name="Normal 11" xfId="5" xr:uid="{00000000-0005-0000-0000-000003000000}"/>
    <cellStyle name="Normal 12" xfId="10" xr:uid="{00000000-0005-0000-0000-000004000000}"/>
    <cellStyle name="Normal 13" xfId="15" xr:uid="{00000000-0005-0000-0000-000005000000}"/>
    <cellStyle name="Normal 15" xfId="6" xr:uid="{00000000-0005-0000-0000-000006000000}"/>
    <cellStyle name="Normal 16" xfId="16" xr:uid="{00000000-0005-0000-0000-000007000000}"/>
    <cellStyle name="Normal 17" xfId="11" xr:uid="{00000000-0005-0000-0000-000008000000}"/>
    <cellStyle name="Normal 2" xfId="12" xr:uid="{00000000-0005-0000-0000-000009000000}"/>
    <cellStyle name="Normal 3" xfId="2" xr:uid="{00000000-0005-0000-0000-00000A000000}"/>
    <cellStyle name="Normal 4" xfId="7" xr:uid="{00000000-0005-0000-0000-00000B000000}"/>
    <cellStyle name="Normal 5" xfId="3" xr:uid="{00000000-0005-0000-0000-00000C000000}"/>
    <cellStyle name="Normal 6" xfId="13" xr:uid="{00000000-0005-0000-0000-00000D000000}"/>
    <cellStyle name="Normal 7" xfId="8" xr:uid="{00000000-0005-0000-0000-00000E000000}"/>
    <cellStyle name="Normal 8" xfId="4" xr:uid="{00000000-0005-0000-0000-00000F000000}"/>
    <cellStyle name="Normal 9" xfId="14" xr:uid="{00000000-0005-0000-0000-00001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584835</xdr:colOff>
      <xdr:row>1</xdr:row>
      <xdr:rowOff>64769</xdr:rowOff>
    </xdr:from>
    <xdr:to>
      <xdr:col>3</xdr:col>
      <xdr:colOff>247669</xdr:colOff>
      <xdr:row>5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7ED6246-8877-E203-1CFE-FB15A993E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4835" y="255269"/>
          <a:ext cx="3568084" cy="8496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pic>
      <xdr:nvPicPr>
        <xdr:cNvPr id="2" name="Picture 1" descr="Final">
          <a:extLst>
            <a:ext uri="{FF2B5EF4-FFF2-40B4-BE49-F238E27FC236}">
              <a16:creationId xmlns:a16="http://schemas.microsoft.com/office/drawing/2014/main" id="{A02AE54E-4CB0-49D2-A6F5-5F9E204D3A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9442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0</xdr:rowOff>
    </xdr:from>
    <xdr:to>
      <xdr:col>0</xdr:col>
      <xdr:colOff>904875</xdr:colOff>
      <xdr:row>0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6210B2F-2FD1-4767-B547-335A8DCD1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" y="0"/>
          <a:ext cx="8858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251460</xdr:colOff>
      <xdr:row>1</xdr:row>
      <xdr:rowOff>137160</xdr:rowOff>
    </xdr:from>
    <xdr:to>
      <xdr:col>1</xdr:col>
      <xdr:colOff>914400</xdr:colOff>
      <xdr:row>5</xdr:row>
      <xdr:rowOff>49026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DAA0881-E664-59A9-3E8E-CB27CE8B4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51460" y="327660"/>
          <a:ext cx="2766060" cy="6738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CPRegristroDeuda@hacienda.go.cr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DCPRegistroDeuda@hacienda.go.c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Q26"/>
  <sheetViews>
    <sheetView showGridLines="0" tabSelected="1" zoomScale="80" zoomScaleNormal="80" workbookViewId="0">
      <selection activeCell="F13" sqref="F13"/>
    </sheetView>
  </sheetViews>
  <sheetFormatPr baseColWidth="10" defaultRowHeight="15" x14ac:dyDescent="0.35"/>
  <cols>
    <col min="1" max="1" width="13" style="1" customWidth="1"/>
    <col min="2" max="13" width="22" style="1" customWidth="1"/>
    <col min="14" max="14" width="24.21875" style="5" customWidth="1"/>
    <col min="15" max="15" width="12.44140625" style="1" bestFit="1" customWidth="1"/>
    <col min="16" max="16" width="12" style="1" bestFit="1" customWidth="1"/>
    <col min="17" max="17" width="19.21875" style="1" bestFit="1" customWidth="1"/>
    <col min="18" max="16384" width="11.5546875" style="1"/>
  </cols>
  <sheetData>
    <row r="5" spans="1:17" ht="17.399999999999999" x14ac:dyDescent="0.45">
      <c r="A5" s="60" t="s">
        <v>4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</row>
    <row r="6" spans="1:17" ht="17.399999999999999" x14ac:dyDescent="0.45">
      <c r="A6" s="61" t="s">
        <v>52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</row>
    <row r="7" spans="1:17" ht="17.399999999999999" x14ac:dyDescent="0.45">
      <c r="A7" s="61" t="s">
        <v>2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2"/>
    </row>
    <row r="8" spans="1:17" ht="17.399999999999999" x14ac:dyDescent="0.45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</row>
    <row r="9" spans="1:17" x14ac:dyDescent="0.35">
      <c r="A9" s="3"/>
      <c r="B9" s="47">
        <v>45658</v>
      </c>
      <c r="C9" s="47">
        <v>45689</v>
      </c>
      <c r="D9" s="47">
        <v>45717</v>
      </c>
      <c r="E9" s="47">
        <v>45748</v>
      </c>
      <c r="F9" s="47">
        <v>45778</v>
      </c>
      <c r="G9" s="47">
        <v>45809</v>
      </c>
      <c r="H9" s="47">
        <v>45839</v>
      </c>
      <c r="I9" s="47">
        <v>45870</v>
      </c>
      <c r="J9" s="47">
        <v>45901</v>
      </c>
      <c r="K9" s="47">
        <v>45931</v>
      </c>
      <c r="L9" s="47">
        <v>45962</v>
      </c>
      <c r="M9" s="47">
        <v>45992</v>
      </c>
      <c r="N9" s="48" t="s">
        <v>3</v>
      </c>
    </row>
    <row r="10" spans="1:17" x14ac:dyDescent="0.35">
      <c r="L10" s="4"/>
    </row>
    <row r="11" spans="1:17" x14ac:dyDescent="0.35">
      <c r="A11" s="1" t="s">
        <v>1</v>
      </c>
      <c r="B11" s="57">
        <v>434144.52629746596</v>
      </c>
      <c r="C11" s="57">
        <f>+'Servicio Deuda Interna'!E25</f>
        <v>341206.38092889742</v>
      </c>
      <c r="D11" s="57">
        <f>+'Servicio Deuda Interna'!H25</f>
        <v>40008.944814641945</v>
      </c>
      <c r="E11" s="57">
        <f>+'Servicio Deuda Interna'!K25</f>
        <v>48212.348900564903</v>
      </c>
      <c r="F11" s="57">
        <v>67472.661839371096</v>
      </c>
      <c r="G11" s="57"/>
      <c r="H11" s="57"/>
      <c r="I11" s="57"/>
      <c r="J11" s="57"/>
      <c r="K11" s="6"/>
      <c r="L11" s="6"/>
      <c r="M11" s="5"/>
      <c r="N11" s="45">
        <f>SUM(B11:M11)</f>
        <v>931044.86278094142</v>
      </c>
      <c r="O11" s="7"/>
      <c r="P11" s="5"/>
      <c r="Q11" s="7"/>
    </row>
    <row r="12" spans="1:17" x14ac:dyDescent="0.35">
      <c r="B12" s="57"/>
      <c r="C12" s="57"/>
      <c r="D12" s="57"/>
      <c r="E12" s="57"/>
      <c r="F12" s="57"/>
      <c r="G12" s="57"/>
      <c r="H12" s="57"/>
      <c r="I12" s="57"/>
      <c r="J12" s="57"/>
      <c r="K12" s="6"/>
      <c r="L12" s="6"/>
      <c r="M12" s="5"/>
      <c r="N12" s="45"/>
      <c r="O12" s="7"/>
      <c r="Q12" s="7"/>
    </row>
    <row r="13" spans="1:17" x14ac:dyDescent="0.35">
      <c r="A13" s="1" t="s">
        <v>0</v>
      </c>
      <c r="B13" s="57">
        <v>150082.33382371752</v>
      </c>
      <c r="C13" s="57">
        <f>+'Servicio Deuda Interna'!F25</f>
        <v>249868.81028817396</v>
      </c>
      <c r="D13" s="57">
        <f>+'Servicio Deuda Interna'!I25</f>
        <v>151238.23673827111</v>
      </c>
      <c r="E13" s="57">
        <f>+'Servicio Deuda Interna'!L25</f>
        <v>84544.613158579741</v>
      </c>
      <c r="F13" s="57">
        <v>77254.202695049622</v>
      </c>
      <c r="G13" s="57"/>
      <c r="H13" s="57"/>
      <c r="I13" s="57"/>
      <c r="J13" s="57"/>
      <c r="K13" s="6"/>
      <c r="L13" s="6"/>
      <c r="M13" s="5"/>
      <c r="N13" s="45">
        <f>SUM(B13:M13)</f>
        <v>712988.19670379185</v>
      </c>
      <c r="O13" s="7"/>
      <c r="P13" s="5"/>
      <c r="Q13" s="8"/>
    </row>
    <row r="14" spans="1:17" x14ac:dyDescent="0.35">
      <c r="B14" s="57"/>
      <c r="C14" s="57"/>
      <c r="D14" s="57"/>
      <c r="E14" s="57"/>
      <c r="F14" s="57"/>
      <c r="G14" s="57"/>
      <c r="H14" s="57"/>
      <c r="I14" s="57"/>
      <c r="J14" s="57"/>
      <c r="K14" s="6"/>
      <c r="L14" s="6"/>
      <c r="M14" s="5"/>
      <c r="N14" s="45"/>
      <c r="Q14" s="7"/>
    </row>
    <row r="15" spans="1:17" x14ac:dyDescent="0.35">
      <c r="A15" s="1" t="s">
        <v>5</v>
      </c>
      <c r="B15" s="58">
        <v>35.450000000000003</v>
      </c>
      <c r="C15" s="58">
        <f>+'Servicio Deuda Interna'!G25</f>
        <v>35.450000000000003</v>
      </c>
      <c r="D15" s="58">
        <f>+'Servicio Deuda Interna'!J25</f>
        <v>35.450000000000003</v>
      </c>
      <c r="E15" s="58">
        <f>+'Servicio Deuda Interna'!M25</f>
        <v>35.450000000000003</v>
      </c>
      <c r="F15" s="58">
        <v>35.450000000000003</v>
      </c>
      <c r="G15" s="58"/>
      <c r="H15" s="58"/>
      <c r="I15" s="58"/>
      <c r="J15" s="58"/>
      <c r="K15" s="4"/>
      <c r="L15" s="6"/>
      <c r="M15" s="6"/>
      <c r="N15" s="45">
        <f>SUM(B15:M15)</f>
        <v>177.25</v>
      </c>
    </row>
    <row r="16" spans="1:17" x14ac:dyDescent="0.35">
      <c r="D16" s="4"/>
      <c r="H16" s="4"/>
      <c r="L16" s="4"/>
      <c r="N16" s="45"/>
    </row>
    <row r="17" spans="1:15" s="11" customFormat="1" x14ac:dyDescent="0.35">
      <c r="A17" s="9"/>
      <c r="B17" s="49">
        <f>SUM(B11:B15)</f>
        <v>584262.3101211834</v>
      </c>
      <c r="C17" s="49">
        <f t="shared" ref="C17:K17" si="0">SUM(C11:C15)</f>
        <v>591110.64121707133</v>
      </c>
      <c r="D17" s="49">
        <f>SUM(D11:D15)</f>
        <v>191282.63155291305</v>
      </c>
      <c r="E17" s="49">
        <f t="shared" si="0"/>
        <v>132792.41205914464</v>
      </c>
      <c r="F17" s="49">
        <f>SUM(F11:F15)</f>
        <v>144762.31453442073</v>
      </c>
      <c r="G17" s="49">
        <f t="shared" si="0"/>
        <v>0</v>
      </c>
      <c r="H17" s="49">
        <f t="shared" si="0"/>
        <v>0</v>
      </c>
      <c r="I17" s="49">
        <f t="shared" si="0"/>
        <v>0</v>
      </c>
      <c r="J17" s="49">
        <f>SUM(J11:J15)</f>
        <v>0</v>
      </c>
      <c r="K17" s="49">
        <f t="shared" si="0"/>
        <v>0</v>
      </c>
      <c r="L17" s="49">
        <f>SUM(L11:L15)</f>
        <v>0</v>
      </c>
      <c r="M17" s="49">
        <f>SUM(M11:M15)</f>
        <v>0</v>
      </c>
      <c r="N17" s="49">
        <f>SUM(N11:N15)</f>
        <v>1644210.3094847333</v>
      </c>
      <c r="O17" s="10"/>
    </row>
    <row r="19" spans="1:15" x14ac:dyDescent="0.35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46">
        <v>4576599.9735608771</v>
      </c>
    </row>
    <row r="20" spans="1:15" x14ac:dyDescent="0.35">
      <c r="A20" s="11" t="s">
        <v>53</v>
      </c>
      <c r="I20" s="5"/>
      <c r="J20" s="5"/>
      <c r="N20" s="46"/>
    </row>
    <row r="21" spans="1:15" x14ac:dyDescent="0.35">
      <c r="A21" s="12"/>
      <c r="N21" s="46"/>
    </row>
    <row r="22" spans="1:15" x14ac:dyDescent="0.35">
      <c r="A22" s="9" t="s">
        <v>6</v>
      </c>
      <c r="N22" s="46">
        <f>+N19-N17</f>
        <v>2932389.6640761439</v>
      </c>
    </row>
    <row r="23" spans="1:15" x14ac:dyDescent="0.35">
      <c r="A23" s="13" t="s">
        <v>7</v>
      </c>
    </row>
    <row r="24" spans="1:15" x14ac:dyDescent="0.35">
      <c r="A24" s="11"/>
    </row>
    <row r="26" spans="1:15" x14ac:dyDescent="0.35">
      <c r="A26" s="5"/>
    </row>
  </sheetData>
  <mergeCells count="4">
    <mergeCell ref="A5:N5"/>
    <mergeCell ref="A6:N6"/>
    <mergeCell ref="A8:N8"/>
    <mergeCell ref="A7:N7"/>
  </mergeCells>
  <phoneticPr fontId="2" type="noConversion"/>
  <hyperlinks>
    <hyperlink ref="A23" r:id="rId1" xr:uid="{A2B9D52B-05BB-41BE-A1DD-C0C749311D43}"/>
  </hyperlinks>
  <pageMargins left="0.39370078740157483" right="0.35433070866141736" top="0.98425196850393704" bottom="0.98425196850393704" header="0" footer="0"/>
  <pageSetup scale="45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DDD4A-70C4-4D48-A77A-146E9E060DCC}">
  <sheetPr>
    <pageSetUpPr fitToPage="1"/>
  </sheetPr>
  <dimension ref="A1:AT49"/>
  <sheetViews>
    <sheetView showGridLines="0" zoomScale="80" zoomScaleNormal="80" workbookViewId="0">
      <pane xSplit="1" ySplit="8" topLeftCell="N9" activePane="bottomRight" state="frozen"/>
      <selection pane="topRight" activeCell="B1" sqref="B1"/>
      <selection pane="bottomLeft" activeCell="A9" sqref="A9"/>
      <selection pane="bottomRight" activeCell="O22" sqref="O22"/>
    </sheetView>
  </sheetViews>
  <sheetFormatPr baseColWidth="10" defaultColWidth="11.44140625" defaultRowHeight="15" x14ac:dyDescent="0.35"/>
  <cols>
    <col min="1" max="1" width="30.6640625" style="17" customWidth="1"/>
    <col min="2" max="2" width="34.6640625" style="17" bestFit="1" customWidth="1"/>
    <col min="3" max="3" width="27.6640625" style="17" bestFit="1" customWidth="1"/>
    <col min="4" max="4" width="16.77734375" style="17" customWidth="1"/>
    <col min="5" max="5" width="28.44140625" style="17" customWidth="1"/>
    <col min="6" max="6" width="24" style="17" customWidth="1"/>
    <col min="7" max="7" width="13.109375" style="17" customWidth="1"/>
    <col min="8" max="8" width="24.33203125" style="17" customWidth="1"/>
    <col min="9" max="9" width="21.109375" style="17" customWidth="1"/>
    <col min="10" max="10" width="15.21875" style="17" customWidth="1"/>
    <col min="11" max="11" width="28.6640625" style="17" customWidth="1"/>
    <col min="12" max="12" width="24.6640625" style="17" bestFit="1" customWidth="1"/>
    <col min="13" max="13" width="14.6640625" style="17" customWidth="1"/>
    <col min="14" max="14" width="29.21875" style="17" customWidth="1"/>
    <col min="15" max="15" width="33" style="17" bestFit="1" customWidth="1"/>
    <col min="16" max="16" width="20.21875" style="17" customWidth="1"/>
    <col min="17" max="17" width="31.77734375" style="17" customWidth="1"/>
    <col min="18" max="18" width="25.5546875" style="17" bestFit="1" customWidth="1"/>
    <col min="19" max="19" width="14.21875" style="17" customWidth="1"/>
    <col min="20" max="20" width="35.109375" style="17" bestFit="1" customWidth="1"/>
    <col min="21" max="21" width="20.21875" style="17" bestFit="1" customWidth="1"/>
    <col min="22" max="22" width="23.88671875" style="17" bestFit="1" customWidth="1"/>
    <col min="23" max="23" width="19.77734375" style="17" customWidth="1"/>
    <col min="24" max="24" width="21.21875" style="17" bestFit="1" customWidth="1"/>
    <col min="25" max="25" width="17.109375" style="17" bestFit="1" customWidth="1"/>
    <col min="26" max="26" width="25.21875" style="17" bestFit="1" customWidth="1"/>
    <col min="27" max="27" width="27.88671875" style="17" customWidth="1"/>
    <col min="28" max="28" width="18.77734375" style="17" customWidth="1"/>
    <col min="29" max="29" width="29" style="16" bestFit="1" customWidth="1"/>
    <col min="30" max="30" width="31.5546875" style="16" bestFit="1" customWidth="1"/>
    <col min="31" max="31" width="18.21875" style="16" customWidth="1"/>
    <col min="32" max="32" width="24.6640625" style="17" customWidth="1"/>
    <col min="33" max="33" width="29.6640625" style="17" bestFit="1" customWidth="1"/>
    <col min="34" max="34" width="16.21875" style="17" customWidth="1"/>
    <col min="35" max="35" width="33.5546875" style="17" bestFit="1" customWidth="1"/>
    <col min="36" max="36" width="30.109375" style="17" bestFit="1" customWidth="1"/>
    <col min="37" max="37" width="15.77734375" style="17" customWidth="1"/>
    <col min="38" max="39" width="13" style="18" bestFit="1" customWidth="1"/>
    <col min="40" max="40" width="33" style="19" bestFit="1" customWidth="1"/>
    <col min="41" max="42" width="17.5546875" style="19" customWidth="1"/>
    <col min="43" max="43" width="32.5546875" style="19" bestFit="1" customWidth="1"/>
    <col min="44" max="44" width="19.88671875" style="19" bestFit="1" customWidth="1"/>
    <col min="45" max="45" width="21.44140625" style="19" bestFit="1" customWidth="1"/>
    <col min="46" max="46" width="11.44140625" style="19"/>
    <col min="47" max="16384" width="11.44140625" style="17"/>
  </cols>
  <sheetData>
    <row r="1" spans="1:46" x14ac:dyDescent="0.35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15"/>
    </row>
    <row r="2" spans="1:46" ht="15" customHeight="1" x14ac:dyDescent="0.3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20"/>
    </row>
    <row r="3" spans="1:46" ht="15" customHeight="1" x14ac:dyDescent="0.35">
      <c r="A3" s="64" t="s">
        <v>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21"/>
      <c r="AJ3" s="22"/>
    </row>
    <row r="4" spans="1:46" ht="15" customHeight="1" x14ac:dyDescent="0.35">
      <c r="A4" s="63" t="str">
        <f>+Resumen!A6</f>
        <v>Datos de Enero a Diciembre 2025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20"/>
      <c r="AG4" s="16"/>
      <c r="AH4" s="16"/>
    </row>
    <row r="5" spans="1:46" ht="15" customHeight="1" x14ac:dyDescent="0.35">
      <c r="A5" s="63" t="s">
        <v>2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20"/>
    </row>
    <row r="6" spans="1:46" ht="15" customHeight="1" x14ac:dyDescent="0.35">
      <c r="B6" s="59">
        <v>1000000</v>
      </c>
      <c r="C6" s="22"/>
      <c r="D6" s="22"/>
      <c r="H6" s="22"/>
      <c r="I6" s="22"/>
      <c r="Q6" s="66">
        <v>1000000</v>
      </c>
      <c r="S6" s="22"/>
      <c r="T6" s="19">
        <v>1000000</v>
      </c>
      <c r="U6" s="19">
        <v>1000000</v>
      </c>
      <c r="AC6" s="17"/>
      <c r="AD6" s="31">
        <v>1000000</v>
      </c>
      <c r="AF6" s="16"/>
      <c r="AG6" s="16"/>
      <c r="AJ6" s="19">
        <v>1000000</v>
      </c>
    </row>
    <row r="7" spans="1:46" s="43" customFormat="1" ht="15" customHeight="1" x14ac:dyDescent="0.4">
      <c r="B7" s="65" t="s">
        <v>8</v>
      </c>
      <c r="C7" s="65"/>
      <c r="D7" s="65"/>
      <c r="E7" s="65" t="s">
        <v>9</v>
      </c>
      <c r="F7" s="65"/>
      <c r="G7" s="65"/>
      <c r="H7" s="65" t="s">
        <v>10</v>
      </c>
      <c r="I7" s="65"/>
      <c r="J7" s="65"/>
      <c r="K7" s="65" t="s">
        <v>11</v>
      </c>
      <c r="L7" s="65"/>
      <c r="M7" s="65"/>
      <c r="N7" s="65" t="s">
        <v>12</v>
      </c>
      <c r="O7" s="65"/>
      <c r="P7" s="65"/>
      <c r="Q7" s="65" t="s">
        <v>50</v>
      </c>
      <c r="R7" s="65"/>
      <c r="S7" s="65"/>
      <c r="T7" s="65" t="s">
        <v>13</v>
      </c>
      <c r="U7" s="65"/>
      <c r="V7" s="65"/>
      <c r="W7" s="65" t="s">
        <v>14</v>
      </c>
      <c r="X7" s="65"/>
      <c r="Y7" s="65"/>
      <c r="Z7" s="65" t="s">
        <v>15</v>
      </c>
      <c r="AA7" s="65"/>
      <c r="AB7" s="65"/>
      <c r="AC7" s="65" t="s">
        <v>16</v>
      </c>
      <c r="AD7" s="65"/>
      <c r="AE7" s="65"/>
      <c r="AF7" s="65" t="s">
        <v>17</v>
      </c>
      <c r="AG7" s="65"/>
      <c r="AH7" s="65"/>
      <c r="AI7" s="65" t="s">
        <v>18</v>
      </c>
      <c r="AJ7" s="65"/>
      <c r="AK7" s="65"/>
      <c r="AL7" s="44"/>
      <c r="AM7" s="44"/>
      <c r="AN7" s="44" t="s">
        <v>49</v>
      </c>
      <c r="AO7" s="44"/>
      <c r="AP7" s="44"/>
      <c r="AQ7" s="44"/>
      <c r="AR7" s="44"/>
      <c r="AS7" s="44"/>
      <c r="AT7" s="44"/>
    </row>
    <row r="8" spans="1:46" s="11" customFormat="1" ht="15" customHeight="1" x14ac:dyDescent="0.35">
      <c r="A8" s="9"/>
      <c r="B8" s="53" t="s">
        <v>19</v>
      </c>
      <c r="C8" s="54" t="s">
        <v>0</v>
      </c>
      <c r="D8" s="54" t="s">
        <v>5</v>
      </c>
      <c r="E8" s="53" t="s">
        <v>19</v>
      </c>
      <c r="F8" s="54" t="s">
        <v>0</v>
      </c>
      <c r="G8" s="54" t="s">
        <v>5</v>
      </c>
      <c r="H8" s="53" t="s">
        <v>19</v>
      </c>
      <c r="I8" s="54" t="s">
        <v>0</v>
      </c>
      <c r="J8" s="54" t="s">
        <v>5</v>
      </c>
      <c r="K8" s="53" t="s">
        <v>19</v>
      </c>
      <c r="L8" s="54" t="s">
        <v>0</v>
      </c>
      <c r="M8" s="54" t="s">
        <v>5</v>
      </c>
      <c r="N8" s="53" t="s">
        <v>19</v>
      </c>
      <c r="O8" s="54" t="s">
        <v>0</v>
      </c>
      <c r="P8" s="54" t="s">
        <v>5</v>
      </c>
      <c r="Q8" s="53" t="s">
        <v>19</v>
      </c>
      <c r="R8" s="54" t="s">
        <v>0</v>
      </c>
      <c r="S8" s="54" t="s">
        <v>5</v>
      </c>
      <c r="T8" s="53" t="s">
        <v>19</v>
      </c>
      <c r="U8" s="54" t="s">
        <v>0</v>
      </c>
      <c r="V8" s="54" t="s">
        <v>5</v>
      </c>
      <c r="W8" s="53" t="s">
        <v>19</v>
      </c>
      <c r="X8" s="54" t="s">
        <v>0</v>
      </c>
      <c r="Y8" s="54" t="s">
        <v>5</v>
      </c>
      <c r="Z8" s="53" t="s">
        <v>19</v>
      </c>
      <c r="AA8" s="54" t="s">
        <v>0</v>
      </c>
      <c r="AB8" s="54" t="s">
        <v>5</v>
      </c>
      <c r="AC8" s="53" t="s">
        <v>19</v>
      </c>
      <c r="AD8" s="54" t="s">
        <v>0</v>
      </c>
      <c r="AE8" s="54" t="s">
        <v>5</v>
      </c>
      <c r="AF8" s="53" t="s">
        <v>19</v>
      </c>
      <c r="AG8" s="54" t="s">
        <v>0</v>
      </c>
      <c r="AH8" s="54" t="s">
        <v>5</v>
      </c>
      <c r="AI8" s="53" t="s">
        <v>19</v>
      </c>
      <c r="AJ8" s="54" t="s">
        <v>0</v>
      </c>
      <c r="AK8" s="54" t="s">
        <v>5</v>
      </c>
      <c r="AL8" s="23"/>
      <c r="AM8" s="23"/>
      <c r="AN8" s="23" t="s">
        <v>19</v>
      </c>
      <c r="AO8" s="23"/>
      <c r="AP8" s="23"/>
      <c r="AQ8" s="23" t="s">
        <v>0</v>
      </c>
      <c r="AR8" s="23"/>
      <c r="AS8" s="23"/>
      <c r="AT8" s="23"/>
    </row>
    <row r="9" spans="1:46" s="11" customFormat="1" ht="15" customHeight="1" x14ac:dyDescent="0.35">
      <c r="A9" s="9"/>
      <c r="B9" s="24"/>
      <c r="C9" s="25"/>
      <c r="D9" s="25"/>
      <c r="E9" s="24"/>
      <c r="F9" s="25"/>
      <c r="G9" s="25"/>
      <c r="AC9" s="24"/>
      <c r="AD9" s="25"/>
      <c r="AE9" s="25"/>
      <c r="AL9" s="23"/>
      <c r="AM9" s="23"/>
      <c r="AN9" s="26"/>
      <c r="AO9" s="26"/>
      <c r="AP9" s="26"/>
      <c r="AQ9" s="26"/>
      <c r="AR9" s="23"/>
      <c r="AS9" s="23"/>
      <c r="AT9" s="23"/>
    </row>
    <row r="10" spans="1:46" ht="15" customHeight="1" x14ac:dyDescent="0.35">
      <c r="A10" s="27" t="s">
        <v>20</v>
      </c>
      <c r="B10" s="16"/>
      <c r="C10" s="28">
        <v>3959.9989999999998</v>
      </c>
      <c r="D10" s="28"/>
      <c r="E10" s="16"/>
      <c r="F10" s="16"/>
      <c r="G10" s="16"/>
      <c r="H10" s="16"/>
      <c r="I10" s="16">
        <v>503.19402639999998</v>
      </c>
      <c r="J10" s="16"/>
      <c r="K10" s="16"/>
      <c r="L10" s="16">
        <v>34401.113675000001</v>
      </c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B10" s="16"/>
      <c r="AF10" s="16"/>
      <c r="AG10" s="29"/>
      <c r="AH10" s="29"/>
      <c r="AI10" s="28"/>
      <c r="AJ10" s="16"/>
      <c r="AL10" s="30"/>
      <c r="AM10" s="30"/>
      <c r="AN10" s="26"/>
      <c r="AO10" s="26">
        <f>+AN10/1000</f>
        <v>0</v>
      </c>
      <c r="AP10" s="26"/>
      <c r="AQ10" s="26">
        <v>56074455392.330002</v>
      </c>
      <c r="AR10" s="31">
        <f>+AQ10/1000000</f>
        <v>56074.455392330005</v>
      </c>
      <c r="AS10" s="32">
        <f>+AM10-AR10</f>
        <v>-56074.455392330005</v>
      </c>
    </row>
    <row r="11" spans="1:46" ht="15" customHeight="1" x14ac:dyDescent="0.35">
      <c r="A11" s="27" t="s">
        <v>21</v>
      </c>
      <c r="B11" s="16">
        <v>0</v>
      </c>
      <c r="C11" s="28">
        <v>69003.473693705906</v>
      </c>
      <c r="D11" s="28"/>
      <c r="E11" s="16">
        <v>3.4574336989600001</v>
      </c>
      <c r="F11" s="28">
        <v>36.75497895238</v>
      </c>
      <c r="G11" s="16"/>
      <c r="H11" s="16">
        <v>45.322076506440006</v>
      </c>
      <c r="I11" s="16">
        <v>40.47950037791</v>
      </c>
      <c r="J11" s="16"/>
      <c r="K11" s="16"/>
      <c r="L11" s="16">
        <v>14.923955331750001</v>
      </c>
      <c r="M11" s="16"/>
      <c r="O11" s="16">
        <v>29.269036201419997</v>
      </c>
      <c r="P11" s="33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F11" s="16"/>
      <c r="AG11" s="16"/>
      <c r="AH11" s="29"/>
      <c r="AI11" s="28"/>
      <c r="AJ11" s="16"/>
      <c r="AL11" s="30"/>
      <c r="AM11" s="30"/>
      <c r="AN11" s="26">
        <v>228944012458.50528</v>
      </c>
      <c r="AO11" s="26">
        <f>+AN11/1000000</f>
        <v>228944.01245850528</v>
      </c>
      <c r="AP11" s="26">
        <f>+AL11-AO11</f>
        <v>-228944.01245850528</v>
      </c>
      <c r="AQ11" s="26">
        <v>56177457264.899658</v>
      </c>
      <c r="AR11" s="31">
        <f t="shared" ref="AR11:AR26" si="0">+AQ11/1000000</f>
        <v>56177.457264899662</v>
      </c>
      <c r="AS11" s="32">
        <f t="shared" ref="AS11:AS26" si="1">+AM11-AR11</f>
        <v>-56177.457264899662</v>
      </c>
    </row>
    <row r="12" spans="1:46" ht="15.75" customHeight="1" x14ac:dyDescent="0.35">
      <c r="A12" s="27" t="s">
        <v>22</v>
      </c>
      <c r="B12" s="16">
        <v>46168.780677659975</v>
      </c>
      <c r="C12" s="28">
        <v>710.02885743999923</v>
      </c>
      <c r="D12" s="28"/>
      <c r="E12" s="16">
        <v>45695.92482960999</v>
      </c>
      <c r="F12" s="28">
        <v>816.15131969000026</v>
      </c>
      <c r="G12" s="16"/>
      <c r="H12" s="16">
        <v>4464.44047718</v>
      </c>
      <c r="I12" s="16">
        <v>27.771665669999987</v>
      </c>
      <c r="J12" s="16"/>
      <c r="K12" s="16">
        <v>3554.5661664000004</v>
      </c>
      <c r="L12" s="16">
        <v>26.722694890000245</v>
      </c>
      <c r="M12" s="16"/>
      <c r="N12" s="55">
        <v>49266.495166169996</v>
      </c>
      <c r="O12" s="16">
        <v>393.93058989000218</v>
      </c>
      <c r="P12" s="33"/>
      <c r="Q12" s="16"/>
      <c r="R12" s="16"/>
      <c r="S12" s="16"/>
      <c r="T12" s="16"/>
      <c r="U12" s="16"/>
      <c r="W12" s="16"/>
      <c r="X12" s="16"/>
      <c r="Y12" s="16"/>
      <c r="Z12" s="16"/>
      <c r="AA12" s="16"/>
      <c r="AB12" s="16"/>
      <c r="AG12" s="16"/>
      <c r="AH12" s="29"/>
      <c r="AI12" s="28"/>
      <c r="AJ12" s="16"/>
      <c r="AL12" s="30"/>
      <c r="AM12" s="30"/>
      <c r="AN12" s="26">
        <v>697976492891.09998</v>
      </c>
      <c r="AO12" s="26">
        <f t="shared" ref="AO12:AO26" si="2">+AN12/1000000</f>
        <v>697976.4928911</v>
      </c>
      <c r="AP12" s="26">
        <f t="shared" ref="AP12:AP26" si="3">+AL12-AO12</f>
        <v>-697976.4928911</v>
      </c>
      <c r="AQ12" s="26">
        <v>13799793733.900005</v>
      </c>
      <c r="AR12" s="31">
        <f t="shared" si="0"/>
        <v>13799.793733900005</v>
      </c>
      <c r="AS12" s="32">
        <f t="shared" si="1"/>
        <v>-13799.793733900005</v>
      </c>
    </row>
    <row r="13" spans="1:46" ht="15" customHeight="1" x14ac:dyDescent="0.35">
      <c r="A13" s="27" t="s">
        <v>23</v>
      </c>
      <c r="B13" s="16">
        <v>0</v>
      </c>
      <c r="C13" s="28">
        <v>4.561152999100007</v>
      </c>
      <c r="D13" s="28"/>
      <c r="E13" s="16">
        <v>110.48547282369998</v>
      </c>
      <c r="F13" s="28">
        <v>2.5518703869000032</v>
      </c>
      <c r="G13" s="16"/>
      <c r="H13" s="16">
        <v>34.021096196599999</v>
      </c>
      <c r="I13" s="16">
        <v>0.81675280740000145</v>
      </c>
      <c r="J13" s="16"/>
      <c r="K13" s="16">
        <v>125.36929065880001</v>
      </c>
      <c r="L13" s="16">
        <v>3.4051344691000058</v>
      </c>
      <c r="M13" s="16"/>
      <c r="N13" s="16">
        <v>74.10993832150001</v>
      </c>
      <c r="O13" s="16">
        <v>1.4151117217000027</v>
      </c>
      <c r="P13" s="16"/>
      <c r="Q13" s="16"/>
      <c r="R13" s="16"/>
      <c r="S13" s="16"/>
      <c r="T13" s="16"/>
      <c r="U13" s="16"/>
      <c r="W13" s="16"/>
      <c r="X13" s="16"/>
      <c r="Y13" s="16"/>
      <c r="Z13" s="16"/>
      <c r="AA13" s="16"/>
      <c r="AB13" s="16"/>
      <c r="AG13" s="29"/>
      <c r="AH13" s="29"/>
      <c r="AI13" s="28"/>
      <c r="AJ13" s="16"/>
      <c r="AL13" s="30"/>
      <c r="AM13" s="30"/>
      <c r="AN13" s="26">
        <v>78817965826.872238</v>
      </c>
      <c r="AO13" s="26">
        <f t="shared" si="2"/>
        <v>78817.965826872241</v>
      </c>
      <c r="AP13" s="26">
        <f t="shared" si="3"/>
        <v>-78817.965826872241</v>
      </c>
      <c r="AQ13" s="26">
        <v>3043423643.7375488</v>
      </c>
      <c r="AR13" s="31">
        <f t="shared" si="0"/>
        <v>3043.4236437375489</v>
      </c>
      <c r="AS13" s="32">
        <f t="shared" si="1"/>
        <v>-3043.4236437375489</v>
      </c>
    </row>
    <row r="14" spans="1:46" ht="15" customHeight="1" x14ac:dyDescent="0.35">
      <c r="A14" s="27" t="s">
        <v>24</v>
      </c>
      <c r="B14" s="16">
        <v>226.97155308200001</v>
      </c>
      <c r="C14" s="28">
        <v>16670.683284562503</v>
      </c>
      <c r="D14" s="28"/>
      <c r="E14" s="16">
        <v>1268.2</v>
      </c>
      <c r="F14" s="28">
        <v>27179.932863019501</v>
      </c>
      <c r="G14" s="16"/>
      <c r="H14" s="16">
        <v>2201.4421079136996</v>
      </c>
      <c r="I14" s="16">
        <v>283.46525864100005</v>
      </c>
      <c r="J14" s="16"/>
      <c r="K14" s="16">
        <v>23740.306874133097</v>
      </c>
      <c r="L14" s="16">
        <v>651.91325114689994</v>
      </c>
      <c r="M14" s="16"/>
      <c r="N14" s="16">
        <v>78.183549999999997</v>
      </c>
      <c r="O14" s="16">
        <v>70576.573433076104</v>
      </c>
      <c r="P14" s="16"/>
      <c r="Q14" s="16"/>
      <c r="R14" s="34"/>
      <c r="S14" s="16"/>
      <c r="T14" s="34"/>
      <c r="U14" s="16"/>
      <c r="W14" s="16"/>
      <c r="X14" s="16"/>
      <c r="Y14" s="16"/>
      <c r="Z14" s="16"/>
      <c r="AA14" s="16"/>
      <c r="AB14" s="16"/>
      <c r="AG14" s="29"/>
      <c r="AH14" s="29"/>
      <c r="AI14" s="28"/>
      <c r="AJ14" s="16"/>
      <c r="AL14" s="30"/>
      <c r="AM14" s="30"/>
      <c r="AN14" s="26">
        <v>599009370835.05298</v>
      </c>
      <c r="AO14" s="26">
        <f t="shared" si="2"/>
        <v>599009.37083505304</v>
      </c>
      <c r="AP14" s="26">
        <f t="shared" si="3"/>
        <v>-599009.37083505304</v>
      </c>
      <c r="AQ14" s="26">
        <v>319581019112.70996</v>
      </c>
      <c r="AR14" s="31">
        <f t="shared" si="0"/>
        <v>319581.01911270997</v>
      </c>
      <c r="AS14" s="32">
        <f t="shared" si="1"/>
        <v>-319581.01911270997</v>
      </c>
    </row>
    <row r="15" spans="1:46" s="11" customFormat="1" ht="15" customHeight="1" x14ac:dyDescent="0.35">
      <c r="A15" s="35" t="s">
        <v>25</v>
      </c>
      <c r="B15" s="34">
        <v>0</v>
      </c>
      <c r="C15" s="34">
        <v>0</v>
      </c>
      <c r="D15" s="34"/>
      <c r="E15" s="34">
        <v>0</v>
      </c>
      <c r="F15" s="28">
        <v>0</v>
      </c>
      <c r="G15" s="34"/>
      <c r="H15" s="34">
        <v>0</v>
      </c>
      <c r="I15" s="34">
        <v>0</v>
      </c>
      <c r="J15" s="34"/>
      <c r="K15" s="16">
        <v>0</v>
      </c>
      <c r="L15" s="16">
        <v>0</v>
      </c>
      <c r="M15" s="34"/>
      <c r="N15" s="16">
        <v>0</v>
      </c>
      <c r="O15" s="34">
        <v>0</v>
      </c>
      <c r="P15" s="34"/>
      <c r="Q15" s="34"/>
      <c r="S15" s="34"/>
      <c r="T15" s="34"/>
      <c r="U15" s="34"/>
      <c r="W15" s="34"/>
      <c r="X15" s="34"/>
      <c r="Y15" s="34"/>
      <c r="Z15" s="34"/>
      <c r="AA15" s="16"/>
      <c r="AB15" s="34"/>
      <c r="AC15" s="34"/>
      <c r="AD15" s="34"/>
      <c r="AE15" s="34"/>
      <c r="AF15" s="29"/>
      <c r="AG15" s="29"/>
      <c r="AH15" s="34"/>
      <c r="AI15" s="34"/>
      <c r="AJ15" s="34"/>
      <c r="AL15" s="30"/>
      <c r="AM15" s="30"/>
      <c r="AN15" s="26"/>
      <c r="AO15" s="26">
        <f t="shared" si="2"/>
        <v>0</v>
      </c>
      <c r="AP15" s="26">
        <f t="shared" si="3"/>
        <v>0</v>
      </c>
      <c r="AQ15" s="26">
        <v>0</v>
      </c>
      <c r="AR15" s="31">
        <f t="shared" si="0"/>
        <v>0</v>
      </c>
      <c r="AS15" s="32">
        <f t="shared" si="1"/>
        <v>0</v>
      </c>
      <c r="AT15" s="23"/>
    </row>
    <row r="16" spans="1:46" s="11" customFormat="1" ht="15" customHeight="1" x14ac:dyDescent="0.35">
      <c r="A16" s="35" t="s">
        <v>26</v>
      </c>
      <c r="B16" s="34">
        <v>0</v>
      </c>
      <c r="C16" s="34">
        <v>6122.9291580999998</v>
      </c>
      <c r="D16" s="34"/>
      <c r="E16" s="34">
        <v>0</v>
      </c>
      <c r="F16" s="28">
        <v>10859.49495875</v>
      </c>
      <c r="G16" s="34"/>
      <c r="H16" s="34">
        <v>0</v>
      </c>
      <c r="I16" s="34">
        <v>13228.092287730002</v>
      </c>
      <c r="J16" s="34"/>
      <c r="K16" s="16">
        <v>0</v>
      </c>
      <c r="L16" s="16">
        <v>4128.5386129500002</v>
      </c>
      <c r="M16" s="34"/>
      <c r="N16" s="16">
        <v>0</v>
      </c>
      <c r="O16" s="34">
        <v>60.106134620000006</v>
      </c>
      <c r="P16" s="34"/>
      <c r="Q16" s="34"/>
      <c r="R16" s="34"/>
      <c r="S16" s="34"/>
      <c r="T16" s="28"/>
      <c r="U16" s="34"/>
      <c r="W16" s="34"/>
      <c r="X16" s="34"/>
      <c r="Y16" s="34"/>
      <c r="Z16" s="34"/>
      <c r="AA16" s="34"/>
      <c r="AB16" s="34"/>
      <c r="AC16" s="34"/>
      <c r="AD16" s="34"/>
      <c r="AE16" s="34"/>
      <c r="AF16" s="29"/>
      <c r="AG16" s="34"/>
      <c r="AH16" s="34"/>
      <c r="AI16" s="34"/>
      <c r="AJ16" s="34"/>
      <c r="AL16" s="30"/>
      <c r="AM16" s="30"/>
      <c r="AN16" s="26"/>
      <c r="AO16" s="26">
        <f t="shared" si="2"/>
        <v>0</v>
      </c>
      <c r="AP16" s="26">
        <f t="shared" si="3"/>
        <v>0</v>
      </c>
      <c r="AQ16" s="26">
        <v>99597548880.819992</v>
      </c>
      <c r="AR16" s="31">
        <f t="shared" si="0"/>
        <v>99597.548880819988</v>
      </c>
      <c r="AS16" s="32">
        <f t="shared" si="1"/>
        <v>-99597.548880819988</v>
      </c>
      <c r="AT16" s="23"/>
    </row>
    <row r="17" spans="1:46" s="1" customFormat="1" ht="15" customHeight="1" x14ac:dyDescent="0.35">
      <c r="A17" s="12" t="s">
        <v>27</v>
      </c>
      <c r="B17" s="28">
        <v>387542.24941985996</v>
      </c>
      <c r="C17" s="28">
        <v>53607.425100959998</v>
      </c>
      <c r="D17" s="28"/>
      <c r="E17" s="28">
        <v>293758.40986565995</v>
      </c>
      <c r="F17" s="28">
        <v>210741.54359247</v>
      </c>
      <c r="G17" s="28"/>
      <c r="H17" s="16">
        <v>32894.470388120004</v>
      </c>
      <c r="I17" s="28">
        <v>136926.29019087</v>
      </c>
      <c r="J17" s="28"/>
      <c r="K17" s="16">
        <v>20175.128021990007</v>
      </c>
      <c r="L17" s="16">
        <v>45078.490682769996</v>
      </c>
      <c r="M17" s="28"/>
      <c r="N17" s="56">
        <v>17682.607772439998</v>
      </c>
      <c r="O17" s="28">
        <v>5967.1450033199999</v>
      </c>
      <c r="P17" s="28"/>
      <c r="Q17" s="28"/>
      <c r="R17" s="28"/>
      <c r="S17" s="28"/>
      <c r="T17" s="28"/>
      <c r="U17" s="28"/>
      <c r="W17" s="28"/>
      <c r="X17" s="28"/>
      <c r="Y17" s="28"/>
      <c r="Z17" s="28"/>
      <c r="AA17" s="34"/>
      <c r="AB17" s="28"/>
      <c r="AC17" s="28"/>
      <c r="AD17" s="28"/>
      <c r="AE17" s="28"/>
      <c r="AG17" s="34"/>
      <c r="AH17" s="7"/>
      <c r="AI17" s="28"/>
      <c r="AJ17" s="28"/>
      <c r="AL17" s="30"/>
      <c r="AM17" s="30"/>
      <c r="AN17" s="26">
        <v>870999422482.30994</v>
      </c>
      <c r="AO17" s="26">
        <f t="shared" si="2"/>
        <v>870999.42248230998</v>
      </c>
      <c r="AP17" s="26">
        <f t="shared" si="3"/>
        <v>-870999.42248230998</v>
      </c>
      <c r="AQ17" s="26">
        <v>1181197345397.3701</v>
      </c>
      <c r="AR17" s="31">
        <f t="shared" si="0"/>
        <v>1181197.3453973702</v>
      </c>
      <c r="AS17" s="32">
        <f t="shared" si="1"/>
        <v>-1181197.3453973702</v>
      </c>
      <c r="AT17" s="18"/>
    </row>
    <row r="18" spans="1:46" s="1" customFormat="1" ht="15" customHeight="1" x14ac:dyDescent="0.35">
      <c r="A18" s="27" t="s">
        <v>55</v>
      </c>
      <c r="B18" s="28">
        <v>0</v>
      </c>
      <c r="C18" s="28">
        <v>0</v>
      </c>
      <c r="D18" s="28"/>
      <c r="E18" s="28">
        <v>0</v>
      </c>
      <c r="F18" s="28">
        <v>0</v>
      </c>
      <c r="G18" s="28"/>
      <c r="H18" s="16">
        <v>0</v>
      </c>
      <c r="I18" s="28">
        <v>0</v>
      </c>
      <c r="J18" s="28"/>
      <c r="K18" s="16">
        <v>0</v>
      </c>
      <c r="L18" s="16">
        <v>0</v>
      </c>
      <c r="M18" s="28"/>
      <c r="N18" s="16">
        <v>0</v>
      </c>
      <c r="O18" s="28">
        <v>0</v>
      </c>
      <c r="P18" s="28"/>
      <c r="Q18" s="28"/>
      <c r="R18" s="16"/>
      <c r="S18" s="28"/>
      <c r="T18" s="16"/>
      <c r="U18" s="28"/>
      <c r="W18" s="28"/>
      <c r="X18" s="28"/>
      <c r="Y18" s="28"/>
      <c r="Z18" s="28"/>
      <c r="AA18" s="28"/>
      <c r="AB18" s="28"/>
      <c r="AC18" s="28"/>
      <c r="AD18" s="28"/>
      <c r="AE18" s="28"/>
      <c r="AF18" s="7"/>
      <c r="AG18" s="7"/>
      <c r="AH18" s="7"/>
      <c r="AI18" s="28"/>
      <c r="AJ18" s="28"/>
      <c r="AL18" s="30"/>
      <c r="AM18" s="30"/>
      <c r="AN18" s="26"/>
      <c r="AO18" s="26">
        <f t="shared" si="2"/>
        <v>0</v>
      </c>
      <c r="AP18" s="26">
        <f t="shared" si="3"/>
        <v>0</v>
      </c>
      <c r="AQ18" s="26">
        <v>0</v>
      </c>
      <c r="AR18" s="31">
        <f t="shared" si="0"/>
        <v>0</v>
      </c>
      <c r="AS18" s="32">
        <f t="shared" si="1"/>
        <v>0</v>
      </c>
      <c r="AT18" s="18"/>
    </row>
    <row r="19" spans="1:46" ht="15" customHeight="1" x14ac:dyDescent="0.35">
      <c r="A19" s="27" t="s">
        <v>56</v>
      </c>
      <c r="B19" s="16">
        <v>205.47559941399999</v>
      </c>
      <c r="C19" s="28">
        <v>0</v>
      </c>
      <c r="D19" s="28"/>
      <c r="E19" s="16">
        <v>0</v>
      </c>
      <c r="F19" s="28">
        <v>0</v>
      </c>
      <c r="G19" s="16"/>
      <c r="H19" s="16">
        <v>0</v>
      </c>
      <c r="I19" s="16">
        <v>0</v>
      </c>
      <c r="J19" s="16"/>
      <c r="K19" s="16">
        <v>0</v>
      </c>
      <c r="L19" s="16">
        <v>0</v>
      </c>
      <c r="M19" s="16"/>
      <c r="N19" s="16">
        <v>0</v>
      </c>
      <c r="O19" s="16">
        <v>0</v>
      </c>
      <c r="P19" s="16"/>
      <c r="Q19" s="16"/>
      <c r="R19" s="16"/>
      <c r="S19" s="16"/>
      <c r="T19" s="16"/>
      <c r="U19" s="16"/>
      <c r="W19" s="16"/>
      <c r="X19" s="16"/>
      <c r="Y19" s="16"/>
      <c r="Z19" s="16"/>
      <c r="AA19" s="16"/>
      <c r="AB19" s="16"/>
      <c r="AF19" s="16"/>
      <c r="AG19" s="7"/>
      <c r="AH19" s="29"/>
      <c r="AI19" s="16"/>
      <c r="AJ19" s="16"/>
      <c r="AL19" s="30"/>
      <c r="AM19" s="30"/>
      <c r="AN19" s="26">
        <v>882219828760.90991</v>
      </c>
      <c r="AO19" s="26">
        <f t="shared" si="2"/>
        <v>882219.82876090996</v>
      </c>
      <c r="AP19" s="26">
        <f t="shared" si="3"/>
        <v>-882219.82876090996</v>
      </c>
      <c r="AQ19" s="26">
        <v>1671292312.1513093</v>
      </c>
      <c r="AR19" s="31">
        <f t="shared" si="0"/>
        <v>1671.2923121513093</v>
      </c>
      <c r="AS19" s="32">
        <f t="shared" si="1"/>
        <v>-1671.2923121513093</v>
      </c>
    </row>
    <row r="20" spans="1:46" ht="15" customHeight="1" x14ac:dyDescent="0.35">
      <c r="A20" s="27" t="s">
        <v>28</v>
      </c>
      <c r="B20" s="55">
        <v>0</v>
      </c>
      <c r="C20" s="55">
        <v>0</v>
      </c>
      <c r="D20" s="28"/>
      <c r="E20" s="55">
        <v>0</v>
      </c>
      <c r="F20" s="28">
        <v>8.125671000000001E-2</v>
      </c>
      <c r="G20" s="16"/>
      <c r="H20" s="16">
        <v>0</v>
      </c>
      <c r="I20" s="16">
        <v>0</v>
      </c>
      <c r="J20" s="16"/>
      <c r="K20" s="16">
        <v>0</v>
      </c>
      <c r="L20" s="16">
        <v>0</v>
      </c>
      <c r="M20" s="16"/>
      <c r="N20" s="16">
        <v>0</v>
      </c>
      <c r="O20" s="16">
        <v>8.125671000000001E-2</v>
      </c>
      <c r="P20" s="16"/>
      <c r="Q20" s="16"/>
      <c r="R20" s="16"/>
      <c r="S20" s="16"/>
      <c r="T20" s="16"/>
      <c r="U20" s="16"/>
      <c r="W20" s="16"/>
      <c r="X20" s="16"/>
      <c r="Y20" s="16"/>
      <c r="Z20" s="16"/>
      <c r="AA20" s="16"/>
      <c r="AB20" s="16"/>
      <c r="AF20" s="16"/>
      <c r="AG20" s="29"/>
      <c r="AH20" s="29"/>
      <c r="AJ20" s="16"/>
      <c r="AL20" s="30"/>
      <c r="AM20" s="30"/>
      <c r="AN20" s="26">
        <v>10613297604.496302</v>
      </c>
      <c r="AO20" s="26">
        <f t="shared" si="2"/>
        <v>10613.297604496302</v>
      </c>
      <c r="AP20" s="26">
        <f t="shared" si="3"/>
        <v>-10613.297604496302</v>
      </c>
      <c r="AQ20" s="26">
        <v>987225.87060023914</v>
      </c>
      <c r="AR20" s="31">
        <f t="shared" si="0"/>
        <v>0.98722587060023914</v>
      </c>
      <c r="AS20" s="32">
        <f t="shared" si="1"/>
        <v>-0.98722587060023914</v>
      </c>
    </row>
    <row r="21" spans="1:46" ht="15" customHeight="1" x14ac:dyDescent="0.35">
      <c r="A21" s="27" t="s">
        <v>29</v>
      </c>
      <c r="B21" s="16">
        <v>0</v>
      </c>
      <c r="C21" s="28">
        <v>0</v>
      </c>
      <c r="D21" s="28"/>
      <c r="E21" s="55">
        <v>0</v>
      </c>
      <c r="F21" s="28">
        <v>0</v>
      </c>
      <c r="G21" s="16"/>
      <c r="H21" s="16">
        <v>0</v>
      </c>
      <c r="I21" s="16">
        <v>0</v>
      </c>
      <c r="J21" s="16"/>
      <c r="K21" s="16">
        <v>0</v>
      </c>
      <c r="L21" s="16">
        <v>0</v>
      </c>
      <c r="M21" s="16"/>
      <c r="N21" s="55">
        <v>0</v>
      </c>
      <c r="O21" s="16">
        <v>0</v>
      </c>
      <c r="P21" s="16"/>
      <c r="Q21" s="16"/>
      <c r="S21" s="16"/>
      <c r="T21" s="28"/>
      <c r="U21" s="16"/>
      <c r="X21" s="16"/>
      <c r="Y21" s="16"/>
      <c r="Z21" s="16"/>
      <c r="AA21" s="16"/>
      <c r="AB21" s="16"/>
      <c r="AF21" s="34"/>
      <c r="AG21" s="34"/>
      <c r="AH21" s="29"/>
      <c r="AI21" s="16"/>
      <c r="AJ21" s="16"/>
      <c r="AK21" s="16"/>
      <c r="AL21" s="30"/>
      <c r="AM21" s="30"/>
      <c r="AN21" s="31"/>
      <c r="AO21" s="26">
        <f t="shared" si="2"/>
        <v>0</v>
      </c>
      <c r="AP21" s="26">
        <f t="shared" si="3"/>
        <v>0</v>
      </c>
      <c r="AQ21" s="26"/>
      <c r="AR21" s="31">
        <f t="shared" si="0"/>
        <v>0</v>
      </c>
      <c r="AS21" s="32">
        <f t="shared" si="1"/>
        <v>0</v>
      </c>
    </row>
    <row r="22" spans="1:46" ht="15" customHeight="1" x14ac:dyDescent="0.35">
      <c r="A22" s="27" t="s">
        <v>54</v>
      </c>
      <c r="B22" s="16">
        <v>1.04904745</v>
      </c>
      <c r="C22" s="28">
        <v>3.2335759500000001</v>
      </c>
      <c r="D22" s="28"/>
      <c r="E22" s="16">
        <v>369.90332710480004</v>
      </c>
      <c r="F22" s="28">
        <v>232.2994481952</v>
      </c>
      <c r="G22" s="16"/>
      <c r="H22" s="16">
        <v>369.24866872519999</v>
      </c>
      <c r="I22" s="16">
        <v>228.12705577479997</v>
      </c>
      <c r="J22" s="16"/>
      <c r="K22" s="16">
        <v>616.97854738299998</v>
      </c>
      <c r="L22" s="16">
        <v>239.505152022</v>
      </c>
      <c r="M22" s="16"/>
      <c r="N22" s="16">
        <f>(370059782.8396+1205629.6)/1000000</f>
        <v>371.26541243960003</v>
      </c>
      <c r="O22" s="16">
        <f>(222676214.3604+3005915.15)/1000000</f>
        <v>225.68212951039999</v>
      </c>
      <c r="P22" s="16"/>
      <c r="Q22" s="16"/>
      <c r="R22" s="16"/>
      <c r="S22" s="16"/>
      <c r="T22" s="28"/>
      <c r="U22" s="16"/>
      <c r="V22" s="16"/>
      <c r="W22" s="16"/>
      <c r="X22" s="16"/>
      <c r="Y22" s="16"/>
      <c r="Z22" s="16"/>
      <c r="AA22" s="16"/>
      <c r="AB22" s="16"/>
      <c r="AF22" s="34"/>
      <c r="AG22" s="34"/>
      <c r="AH22" s="29"/>
      <c r="AI22" s="28"/>
      <c r="AJ22" s="16"/>
      <c r="AL22" s="30"/>
      <c r="AM22" s="30"/>
      <c r="AN22" s="26"/>
      <c r="AO22" s="26">
        <f t="shared" si="2"/>
        <v>0</v>
      </c>
      <c r="AP22" s="26">
        <f t="shared" si="3"/>
        <v>0</v>
      </c>
      <c r="AQ22" s="26"/>
      <c r="AR22" s="31">
        <f t="shared" si="0"/>
        <v>0</v>
      </c>
      <c r="AS22" s="32">
        <f t="shared" si="1"/>
        <v>0</v>
      </c>
    </row>
    <row r="23" spans="1:46" ht="15" customHeight="1" x14ac:dyDescent="0.35">
      <c r="A23" s="27" t="s">
        <v>30</v>
      </c>
      <c r="B23" s="28">
        <v>0</v>
      </c>
      <c r="C23" s="28">
        <v>0</v>
      </c>
      <c r="D23" s="28"/>
      <c r="G23" s="16"/>
      <c r="H23" s="16"/>
      <c r="I23" s="16"/>
      <c r="J23" s="7"/>
      <c r="K23" s="16"/>
      <c r="L23" s="16"/>
      <c r="M23" s="16"/>
      <c r="N23" s="16">
        <v>0</v>
      </c>
      <c r="O23" s="16"/>
      <c r="P23" s="16"/>
      <c r="Q23" s="16"/>
      <c r="R23" s="16"/>
      <c r="S23" s="16"/>
      <c r="T23" s="28"/>
      <c r="U23" s="16"/>
      <c r="V23" s="16"/>
      <c r="W23" s="16"/>
      <c r="X23" s="16"/>
      <c r="Y23" s="16"/>
      <c r="Z23" s="16"/>
      <c r="AA23" s="16"/>
      <c r="AB23" s="16"/>
      <c r="AG23" s="29"/>
      <c r="AH23" s="29"/>
      <c r="AI23" s="16"/>
      <c r="AJ23" s="16"/>
      <c r="AL23" s="30"/>
      <c r="AM23" s="30"/>
      <c r="AN23" s="26">
        <v>46092356845.967545</v>
      </c>
      <c r="AO23" s="26">
        <f t="shared" si="2"/>
        <v>46092.356845967544</v>
      </c>
      <c r="AP23" s="26">
        <f t="shared" si="3"/>
        <v>-46092.356845967544</v>
      </c>
      <c r="AQ23" s="26">
        <v>5260613630.4150009</v>
      </c>
      <c r="AR23" s="31">
        <f t="shared" si="0"/>
        <v>5260.6136304150014</v>
      </c>
      <c r="AS23" s="32">
        <f t="shared" si="1"/>
        <v>-5260.6136304150014</v>
      </c>
    </row>
    <row r="24" spans="1:46" s="1" customFormat="1" ht="15" customHeight="1" x14ac:dyDescent="0.35">
      <c r="A24" s="27" t="s">
        <v>31</v>
      </c>
      <c r="B24" s="28">
        <v>0</v>
      </c>
      <c r="C24" s="28">
        <v>0</v>
      </c>
      <c r="D24" s="28">
        <v>35.450000000000003</v>
      </c>
      <c r="E24" s="28"/>
      <c r="F24" s="28"/>
      <c r="G24" s="28">
        <v>35.450000000000003</v>
      </c>
      <c r="H24" s="28"/>
      <c r="I24" s="28"/>
      <c r="J24" s="28">
        <v>35.450000000000003</v>
      </c>
      <c r="K24" s="16"/>
      <c r="L24" s="16"/>
      <c r="M24" s="28">
        <v>35.450000000000003</v>
      </c>
      <c r="N24" s="16"/>
      <c r="O24" s="28"/>
      <c r="P24" s="28">
        <v>35.450000000000003</v>
      </c>
      <c r="Q24" s="28"/>
      <c r="R24" s="28"/>
      <c r="S24" s="28"/>
      <c r="T24" s="16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30"/>
      <c r="AM24" s="30"/>
      <c r="AN24" s="26"/>
      <c r="AO24" s="26">
        <f t="shared" si="2"/>
        <v>0</v>
      </c>
      <c r="AP24" s="26">
        <f t="shared" si="3"/>
        <v>0</v>
      </c>
      <c r="AQ24" s="26"/>
      <c r="AR24" s="31">
        <f t="shared" si="0"/>
        <v>0</v>
      </c>
      <c r="AS24" s="32">
        <f t="shared" si="1"/>
        <v>0</v>
      </c>
      <c r="AT24" s="18"/>
    </row>
    <row r="25" spans="1:46" s="1" customFormat="1" ht="15" customHeight="1" x14ac:dyDescent="0.35">
      <c r="A25" s="9" t="s">
        <v>32</v>
      </c>
      <c r="B25" s="50">
        <f>SUM(B9:B24)</f>
        <v>434144.52629746596</v>
      </c>
      <c r="C25" s="51">
        <f t="shared" ref="C25:O25" si="4">SUM(C9:C24)</f>
        <v>150082.33382371752</v>
      </c>
      <c r="D25" s="51">
        <f t="shared" si="4"/>
        <v>35.450000000000003</v>
      </c>
      <c r="E25" s="51">
        <f t="shared" si="4"/>
        <v>341206.38092889742</v>
      </c>
      <c r="F25" s="51">
        <f t="shared" si="4"/>
        <v>249868.81028817396</v>
      </c>
      <c r="G25" s="51">
        <f t="shared" si="4"/>
        <v>35.450000000000003</v>
      </c>
      <c r="H25" s="51">
        <f t="shared" si="4"/>
        <v>40008.944814641945</v>
      </c>
      <c r="I25" s="51">
        <f t="shared" si="4"/>
        <v>151238.23673827111</v>
      </c>
      <c r="J25" s="51">
        <f t="shared" si="4"/>
        <v>35.450000000000003</v>
      </c>
      <c r="K25" s="52">
        <f t="shared" si="4"/>
        <v>48212.348900564903</v>
      </c>
      <c r="L25" s="52">
        <f t="shared" si="4"/>
        <v>84544.613158579741</v>
      </c>
      <c r="M25" s="51">
        <f t="shared" si="4"/>
        <v>35.450000000000003</v>
      </c>
      <c r="N25" s="51">
        <f t="shared" si="4"/>
        <v>67472.661839371096</v>
      </c>
      <c r="O25" s="51">
        <f t="shared" si="4"/>
        <v>77254.202695049622</v>
      </c>
      <c r="P25" s="51">
        <f>SUM(P9:P24)</f>
        <v>35.450000000000003</v>
      </c>
      <c r="Q25" s="51">
        <f>SUM(Q10:Q24)</f>
        <v>0</v>
      </c>
      <c r="R25" s="51">
        <f t="shared" ref="R25:AH25" si="5">SUM(R9:R24)</f>
        <v>0</v>
      </c>
      <c r="S25" s="51">
        <f t="shared" si="5"/>
        <v>0</v>
      </c>
      <c r="T25" s="51">
        <f t="shared" si="5"/>
        <v>0</v>
      </c>
      <c r="U25" s="51">
        <f t="shared" si="5"/>
        <v>0</v>
      </c>
      <c r="V25" s="51">
        <f t="shared" si="5"/>
        <v>0</v>
      </c>
      <c r="W25" s="51">
        <f t="shared" si="5"/>
        <v>0</v>
      </c>
      <c r="X25" s="51">
        <f t="shared" si="5"/>
        <v>0</v>
      </c>
      <c r="Y25" s="51">
        <f t="shared" si="5"/>
        <v>0</v>
      </c>
      <c r="Z25" s="51">
        <f t="shared" si="5"/>
        <v>0</v>
      </c>
      <c r="AA25" s="51">
        <f t="shared" si="5"/>
        <v>0</v>
      </c>
      <c r="AB25" s="51">
        <f t="shared" si="5"/>
        <v>0</v>
      </c>
      <c r="AC25" s="51">
        <f t="shared" si="5"/>
        <v>0</v>
      </c>
      <c r="AD25" s="51">
        <f t="shared" si="5"/>
        <v>0</v>
      </c>
      <c r="AE25" s="51">
        <f t="shared" si="5"/>
        <v>0</v>
      </c>
      <c r="AF25" s="51">
        <f t="shared" si="5"/>
        <v>0</v>
      </c>
      <c r="AG25" s="51">
        <f t="shared" si="5"/>
        <v>0</v>
      </c>
      <c r="AH25" s="51">
        <f t="shared" si="5"/>
        <v>0</v>
      </c>
      <c r="AI25" s="51">
        <f>SUM(AI11:AI24)</f>
        <v>0</v>
      </c>
      <c r="AJ25" s="51">
        <f>SUM(AJ9:AJ24)</f>
        <v>0</v>
      </c>
      <c r="AK25" s="51">
        <f>SUM(AK9:AK24)</f>
        <v>0</v>
      </c>
      <c r="AL25" s="30"/>
      <c r="AM25" s="30"/>
      <c r="AN25" s="26"/>
      <c r="AO25" s="26">
        <f t="shared" si="2"/>
        <v>0</v>
      </c>
      <c r="AP25" s="26">
        <f t="shared" si="3"/>
        <v>0</v>
      </c>
      <c r="AQ25" s="26"/>
      <c r="AR25" s="31">
        <f t="shared" si="0"/>
        <v>0</v>
      </c>
      <c r="AS25" s="32">
        <f t="shared" si="1"/>
        <v>0</v>
      </c>
      <c r="AT25" s="18"/>
    </row>
    <row r="26" spans="1:46" s="23" customFormat="1" ht="15" customHeight="1" x14ac:dyDescent="0.35">
      <c r="A26" s="19"/>
      <c r="B26" s="36">
        <v>158252.41</v>
      </c>
      <c r="C26" s="36">
        <v>171478.71</v>
      </c>
      <c r="D26" s="36">
        <v>35.450000000000003</v>
      </c>
      <c r="E26" s="36">
        <v>420142.72</v>
      </c>
      <c r="F26" s="36">
        <v>241441.64</v>
      </c>
      <c r="G26" s="36">
        <v>35.450000000000003</v>
      </c>
      <c r="H26" s="36">
        <v>266351.43</v>
      </c>
      <c r="I26" s="36">
        <v>182682.82</v>
      </c>
      <c r="J26" s="36">
        <v>35.450000000000003</v>
      </c>
      <c r="K26" s="37">
        <v>228307.08</v>
      </c>
      <c r="L26" s="37">
        <v>63047.8</v>
      </c>
      <c r="M26" s="36">
        <v>35.450000000000003</v>
      </c>
      <c r="N26" s="36">
        <v>281527.07036758313</v>
      </c>
      <c r="O26" s="36">
        <v>70378.846166408315</v>
      </c>
      <c r="P26" s="36">
        <v>35.450000000000003</v>
      </c>
      <c r="Q26" s="36">
        <v>224733.58326951251</v>
      </c>
      <c r="R26" s="36">
        <v>144500.21153745701</v>
      </c>
      <c r="S26" s="36">
        <v>35.450000000000003</v>
      </c>
      <c r="T26" s="36">
        <v>416094.10959799984</v>
      </c>
      <c r="U26" s="36">
        <v>191072.09544528593</v>
      </c>
      <c r="V26" s="36">
        <v>35.450000000000003</v>
      </c>
      <c r="W26" s="36">
        <v>353373.30206727289</v>
      </c>
      <c r="X26" s="36">
        <v>307360.29089828575</v>
      </c>
      <c r="Y26" s="36">
        <v>35.450000000000003</v>
      </c>
      <c r="Z26" s="36">
        <v>222677.56290856944</v>
      </c>
      <c r="AA26" s="36">
        <v>147804.60375645262</v>
      </c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0"/>
      <c r="AM26" s="30"/>
      <c r="AN26" s="36">
        <v>3414672747705.2139</v>
      </c>
      <c r="AO26" s="26">
        <f t="shared" si="2"/>
        <v>3414672.7477052137</v>
      </c>
      <c r="AP26" s="26">
        <f t="shared" si="3"/>
        <v>-3414672.7477052137</v>
      </c>
      <c r="AQ26" s="26">
        <v>1736403936594.2043</v>
      </c>
      <c r="AR26" s="31">
        <f t="shared" si="0"/>
        <v>1736403.9365942043</v>
      </c>
      <c r="AS26" s="32">
        <f t="shared" si="1"/>
        <v>-1736403.9365942043</v>
      </c>
    </row>
    <row r="27" spans="1:46" ht="15" customHeight="1" x14ac:dyDescent="0.35">
      <c r="B27" s="19">
        <v>158252413406.72424</v>
      </c>
      <c r="C27" s="38">
        <v>171478712901.76218</v>
      </c>
      <c r="D27" s="29"/>
      <c r="E27" s="29"/>
      <c r="F27" s="29"/>
      <c r="G27" s="29"/>
      <c r="H27" s="16"/>
      <c r="I27" s="16"/>
      <c r="J27" s="16"/>
      <c r="K27" s="16"/>
      <c r="L27" s="31">
        <f>+L26-63047.8</f>
        <v>0</v>
      </c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G27" s="29"/>
      <c r="AH27" s="29"/>
      <c r="AI27" s="29"/>
      <c r="AJ27" s="29"/>
      <c r="AK27" s="29"/>
    </row>
    <row r="28" spans="1:46" ht="15" customHeight="1" x14ac:dyDescent="0.35">
      <c r="A28" s="15" t="s">
        <v>33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F28" s="16"/>
      <c r="AG28" s="16"/>
      <c r="AH28" s="16"/>
      <c r="AI28" s="16"/>
      <c r="AJ28" s="16"/>
      <c r="AK28" s="16"/>
    </row>
    <row r="29" spans="1:46" ht="15" customHeight="1" x14ac:dyDescent="0.35">
      <c r="B29" s="39"/>
      <c r="C29" s="40"/>
      <c r="D29" s="40"/>
      <c r="E29" s="15"/>
      <c r="F29" s="15"/>
      <c r="G29" s="15"/>
      <c r="H29" s="16"/>
      <c r="I29" s="16"/>
      <c r="J29" s="16"/>
      <c r="K29" s="16"/>
      <c r="L29" s="16"/>
      <c r="M29" s="16"/>
      <c r="N29" s="16"/>
      <c r="O29" s="16"/>
      <c r="P29" s="16"/>
      <c r="Q29" s="16"/>
      <c r="T29" s="16"/>
      <c r="U29" s="16"/>
      <c r="V29" s="16"/>
      <c r="W29" s="16"/>
      <c r="X29" s="16"/>
      <c r="Y29" s="16"/>
      <c r="Z29" s="41"/>
      <c r="AA29" s="16"/>
      <c r="AB29" s="16"/>
      <c r="AI29" s="29"/>
      <c r="AJ29" s="29"/>
      <c r="AK29" s="29"/>
    </row>
    <row r="30" spans="1:46" x14ac:dyDescent="0.35">
      <c r="A30" s="17" t="s">
        <v>34</v>
      </c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F30" s="16"/>
    </row>
    <row r="31" spans="1:46" x14ac:dyDescent="0.35">
      <c r="A31" s="17" t="s">
        <v>35</v>
      </c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</row>
    <row r="32" spans="1:46" s="1" customFormat="1" x14ac:dyDescent="0.35">
      <c r="A32" s="17" t="s">
        <v>36</v>
      </c>
      <c r="B32" s="17"/>
      <c r="C32" s="17"/>
      <c r="D32" s="17"/>
      <c r="E32" s="17"/>
      <c r="F32" s="17"/>
      <c r="G32" s="17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5"/>
      <c r="AD32" s="5"/>
      <c r="AE32" s="5"/>
      <c r="AL32" s="18"/>
      <c r="AM32" s="18"/>
      <c r="AN32" s="18"/>
      <c r="AO32" s="18"/>
      <c r="AP32" s="18"/>
      <c r="AQ32" s="18"/>
      <c r="AR32" s="18"/>
      <c r="AS32" s="18"/>
      <c r="AT32" s="18"/>
    </row>
    <row r="33" spans="1:46" s="1" customFormat="1" x14ac:dyDescent="0.35">
      <c r="A33" s="17" t="s">
        <v>37</v>
      </c>
      <c r="B33" s="17"/>
      <c r="C33" s="17"/>
      <c r="D33" s="17"/>
      <c r="E33" s="17"/>
      <c r="F33" s="17"/>
      <c r="G33" s="17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5"/>
      <c r="AD33" s="5"/>
      <c r="AE33" s="5"/>
      <c r="AL33" s="18"/>
      <c r="AM33" s="18"/>
      <c r="AN33" s="18"/>
      <c r="AO33" s="18"/>
      <c r="AP33" s="18"/>
      <c r="AQ33" s="18"/>
      <c r="AR33" s="18"/>
      <c r="AS33" s="18"/>
      <c r="AT33" s="18"/>
    </row>
    <row r="34" spans="1:46" s="1" customFormat="1" x14ac:dyDescent="0.35">
      <c r="A34" s="17" t="s">
        <v>38</v>
      </c>
      <c r="B34" s="17"/>
      <c r="C34" s="17"/>
      <c r="D34" s="17"/>
      <c r="E34" s="17"/>
      <c r="F34" s="17"/>
      <c r="G34" s="17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5"/>
      <c r="AD34" s="5"/>
      <c r="AE34" s="5"/>
      <c r="AL34" s="18"/>
      <c r="AM34" s="18"/>
      <c r="AN34" s="18"/>
      <c r="AO34" s="18"/>
      <c r="AP34" s="18"/>
      <c r="AQ34" s="18"/>
      <c r="AR34" s="18"/>
      <c r="AS34" s="18"/>
      <c r="AT34" s="18"/>
    </row>
    <row r="35" spans="1:46" s="1" customFormat="1" x14ac:dyDescent="0.35">
      <c r="A35" s="17" t="s">
        <v>39</v>
      </c>
      <c r="B35" s="17"/>
      <c r="C35" s="17"/>
      <c r="D35" s="17"/>
      <c r="E35" s="17"/>
      <c r="F35" s="17"/>
      <c r="G35" s="17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5"/>
      <c r="AD35" s="5"/>
      <c r="AE35" s="5"/>
      <c r="AL35" s="18"/>
      <c r="AM35" s="18"/>
      <c r="AN35" s="18"/>
      <c r="AO35" s="18"/>
      <c r="AP35" s="18"/>
      <c r="AQ35" s="18"/>
      <c r="AR35" s="18"/>
      <c r="AS35" s="18"/>
      <c r="AT35" s="18"/>
    </row>
    <row r="36" spans="1:46" s="1" customFormat="1" x14ac:dyDescent="0.35">
      <c r="A36" s="17" t="s">
        <v>40</v>
      </c>
      <c r="B36" s="17"/>
      <c r="C36" s="17"/>
      <c r="D36" s="17"/>
      <c r="E36" s="17"/>
      <c r="F36" s="17"/>
      <c r="G36" s="17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5"/>
      <c r="AD36" s="5"/>
      <c r="AE36" s="5"/>
      <c r="AL36" s="18"/>
      <c r="AM36" s="18"/>
      <c r="AN36" s="18"/>
      <c r="AO36" s="18"/>
      <c r="AP36" s="18"/>
      <c r="AQ36" s="18"/>
      <c r="AR36" s="18"/>
      <c r="AS36" s="18"/>
      <c r="AT36" s="18"/>
    </row>
    <row r="37" spans="1:46" s="1" customFormat="1" x14ac:dyDescent="0.35">
      <c r="A37" s="17" t="s">
        <v>41</v>
      </c>
      <c r="B37" s="17"/>
      <c r="C37" s="17"/>
      <c r="D37" s="17"/>
      <c r="E37" s="17"/>
      <c r="F37" s="17"/>
      <c r="G37" s="17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5"/>
      <c r="AD37" s="5"/>
      <c r="AE37" s="5"/>
      <c r="AL37" s="18"/>
      <c r="AM37" s="18"/>
      <c r="AN37" s="18"/>
      <c r="AO37" s="18"/>
      <c r="AP37" s="18"/>
      <c r="AQ37" s="18"/>
      <c r="AR37" s="18"/>
      <c r="AS37" s="18"/>
      <c r="AT37" s="18"/>
    </row>
    <row r="38" spans="1:46" s="1" customFormat="1" x14ac:dyDescent="0.35">
      <c r="A38" s="17" t="s">
        <v>42</v>
      </c>
      <c r="B38" s="17"/>
      <c r="C38" s="17"/>
      <c r="D38" s="17"/>
      <c r="E38" s="17"/>
      <c r="F38" s="17"/>
      <c r="G38" s="17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5"/>
      <c r="AD38" s="5"/>
      <c r="AE38" s="5"/>
      <c r="AL38" s="18"/>
      <c r="AM38" s="18"/>
      <c r="AN38" s="18"/>
      <c r="AO38" s="18"/>
      <c r="AP38" s="18"/>
      <c r="AQ38" s="18"/>
      <c r="AR38" s="18"/>
      <c r="AS38" s="18"/>
      <c r="AT38" s="18"/>
    </row>
    <row r="39" spans="1:46" s="1" customFormat="1" x14ac:dyDescent="0.35">
      <c r="A39" s="17" t="s">
        <v>43</v>
      </c>
      <c r="B39" s="17"/>
      <c r="C39" s="17"/>
      <c r="D39" s="17"/>
      <c r="E39" s="17"/>
      <c r="F39" s="17"/>
      <c r="G39" s="17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5"/>
      <c r="AD39" s="5"/>
      <c r="AE39" s="5"/>
      <c r="AL39" s="18"/>
      <c r="AM39" s="18"/>
      <c r="AN39" s="18"/>
      <c r="AO39" s="18"/>
      <c r="AP39" s="18"/>
      <c r="AQ39" s="18"/>
      <c r="AR39" s="18"/>
      <c r="AS39" s="18"/>
      <c r="AT39" s="18"/>
    </row>
    <row r="40" spans="1:46" s="1" customFormat="1" x14ac:dyDescent="0.35">
      <c r="A40" s="17" t="s">
        <v>44</v>
      </c>
      <c r="B40" s="17"/>
      <c r="C40" s="17"/>
      <c r="D40" s="17"/>
      <c r="E40" s="17"/>
      <c r="F40" s="17"/>
      <c r="G40" s="17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5"/>
      <c r="AD40" s="5"/>
      <c r="AE40" s="5"/>
      <c r="AL40" s="18"/>
      <c r="AM40" s="18"/>
      <c r="AN40" s="18"/>
      <c r="AO40" s="18"/>
      <c r="AP40" s="18"/>
      <c r="AQ40" s="18"/>
      <c r="AR40" s="18"/>
      <c r="AS40" s="18"/>
      <c r="AT40" s="18"/>
    </row>
    <row r="41" spans="1:46" x14ac:dyDescent="0.35">
      <c r="A41" s="17" t="s">
        <v>45</v>
      </c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</row>
    <row r="42" spans="1:46" x14ac:dyDescent="0.35">
      <c r="A42" s="17" t="s">
        <v>46</v>
      </c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</row>
    <row r="43" spans="1:46" x14ac:dyDescent="0.35"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</row>
    <row r="44" spans="1:46" x14ac:dyDescent="0.35">
      <c r="A44" s="35" t="s">
        <v>51</v>
      </c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</row>
    <row r="45" spans="1:46" x14ac:dyDescent="0.35">
      <c r="A45" s="11"/>
      <c r="B45" s="35"/>
      <c r="C45" s="35"/>
      <c r="D45" s="35"/>
      <c r="E45" s="35"/>
      <c r="F45" s="35"/>
      <c r="G45" s="35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</row>
    <row r="46" spans="1:46" x14ac:dyDescent="0.35">
      <c r="A46" s="9" t="s">
        <v>47</v>
      </c>
      <c r="B46" s="11"/>
      <c r="C46" s="11"/>
      <c r="D46" s="11"/>
      <c r="E46" s="11"/>
      <c r="F46" s="14"/>
      <c r="G46" s="14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</row>
    <row r="47" spans="1:46" x14ac:dyDescent="0.35">
      <c r="A47" s="42" t="s">
        <v>48</v>
      </c>
      <c r="B47" s="9"/>
      <c r="C47" s="9"/>
      <c r="D47" s="9"/>
      <c r="E47" s="11"/>
      <c r="F47" s="11"/>
      <c r="G47" s="11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</row>
    <row r="48" spans="1:46" x14ac:dyDescent="0.35">
      <c r="A48" s="11"/>
      <c r="B48" s="11"/>
      <c r="C48" s="11"/>
      <c r="D48" s="11"/>
      <c r="E48" s="11"/>
      <c r="F48" s="11"/>
      <c r="G48" s="11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</row>
    <row r="49" spans="2:28" x14ac:dyDescent="0.35">
      <c r="B49" s="11"/>
      <c r="C49" s="11"/>
      <c r="D49" s="11"/>
      <c r="E49" s="11"/>
      <c r="F49" s="11"/>
      <c r="G49" s="11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</row>
  </sheetData>
  <mergeCells count="17">
    <mergeCell ref="B7:D7"/>
    <mergeCell ref="E7:G7"/>
    <mergeCell ref="H7:J7"/>
    <mergeCell ref="K7:M7"/>
    <mergeCell ref="N7:P7"/>
    <mergeCell ref="AI7:AK7"/>
    <mergeCell ref="Q7:S7"/>
    <mergeCell ref="T7:V7"/>
    <mergeCell ref="W7:Y7"/>
    <mergeCell ref="Z7:AB7"/>
    <mergeCell ref="AC7:AE7"/>
    <mergeCell ref="AF7:AH7"/>
    <mergeCell ref="A1:AA1"/>
    <mergeCell ref="A2:AA2"/>
    <mergeCell ref="A3:AA3"/>
    <mergeCell ref="A4:AA4"/>
    <mergeCell ref="A5:AA5"/>
  </mergeCells>
  <hyperlinks>
    <hyperlink ref="A47" r:id="rId1" xr:uid="{B2431FA3-AD44-4F86-9D73-98540FE36AF5}"/>
  </hyperlinks>
  <pageMargins left="0.75" right="0.75" top="1" bottom="1" header="0" footer="0"/>
  <pageSetup scale="78" orientation="landscape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EE35B43C72D1448E2A2A8A6E952E72" ma:contentTypeVersion="11" ma:contentTypeDescription="Crear nuevo documento." ma:contentTypeScope="" ma:versionID="f4a3e28bfbd514b7c32e77ac6129eabc">
  <xsd:schema xmlns:xsd="http://www.w3.org/2001/XMLSchema" xmlns:xs="http://www.w3.org/2001/XMLSchema" xmlns:p="http://schemas.microsoft.com/office/2006/metadata/properties" xmlns:ns3="70bdd4d6-7ddc-4897-ae94-7e7e42e99cd7" xmlns:ns4="c8c3c16f-6327-44df-b234-254aaf518354" targetNamespace="http://schemas.microsoft.com/office/2006/metadata/properties" ma:root="true" ma:fieldsID="3a2192f8a1134e97210eb6e16f44521d" ns3:_="" ns4:_="">
    <xsd:import namespace="70bdd4d6-7ddc-4897-ae94-7e7e42e99cd7"/>
    <xsd:import namespace="c8c3c16f-6327-44df-b234-254aaf51835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bdd4d6-7ddc-4897-ae94-7e7e42e99c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c3c16f-6327-44df-b234-254aaf51835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42414E-970A-4038-B5B8-B21969481E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D4CC0F-E186-4038-AF77-B8C36D1F6879}">
  <ds:schemaRefs>
    <ds:schemaRef ds:uri="http://schemas.microsoft.com/office/2006/documentManagement/types"/>
    <ds:schemaRef ds:uri="c8c3c16f-6327-44df-b234-254aaf518354"/>
    <ds:schemaRef ds:uri="http://schemas.microsoft.com/office/infopath/2007/PartnerControls"/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metadata/properties"/>
    <ds:schemaRef ds:uri="70bdd4d6-7ddc-4897-ae94-7e7e42e99cd7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AC60D77E-9567-441A-AD89-1D5339A71B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bdd4d6-7ddc-4897-ae94-7e7e42e99cd7"/>
    <ds:schemaRef ds:uri="c8c3c16f-6327-44df-b234-254aaf5183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Resumen</vt:lpstr>
      <vt:lpstr>Servicio Deuda Interna</vt:lpstr>
      <vt:lpstr>'Servicio Deuda Interna'!Área_de_impresión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Villegas Solano</dc:creator>
  <cp:lastModifiedBy>Karen Rojas Madrigal</cp:lastModifiedBy>
  <cp:lastPrinted>2010-12-15T15:35:23Z</cp:lastPrinted>
  <dcterms:created xsi:type="dcterms:W3CDTF">2009-05-11T17:33:19Z</dcterms:created>
  <dcterms:modified xsi:type="dcterms:W3CDTF">2025-06-16T16:35:32Z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0x0101007DEE35B43C72D1448E2A2A8A6E952E72</vt:lpwstr>
  </property>
</Properties>
</file>