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4"/>
  <workbookPr defaultThemeVersion="124226"/>
  <mc:AlternateContent xmlns:mc="http://schemas.openxmlformats.org/markup-compatibility/2006">
    <mc:Choice Requires="x15">
      <x15ac:absPath xmlns:x15ac="http://schemas.microsoft.com/office/spreadsheetml/2010/11/ac" url="C:\Users\martinezrv\OneDrive - MH de CR\UASF2\CONSOLIDACIONES\2021\03 FUNCIONAL 2021\"/>
    </mc:Choice>
  </mc:AlternateContent>
  <xr:revisionPtr revIDLastSave="36" documentId="8_{17853330-259D-4E74-9598-275E42DB05DA}" xr6:coauthVersionLast="36" xr6:coauthVersionMax="36" xr10:uidLastSave="{AB2022FC-86C7-4D9A-A9D0-737822EF3F41}"/>
  <bookViews>
    <workbookView xWindow="0" yWindow="0" windowWidth="19200" windowHeight="6645" tabRatio="919" xr2:uid="{00000000-000D-0000-FFFF-FFFF00000000}"/>
  </bookViews>
  <sheets>
    <sheet name="Portada" sheetId="5" r:id="rId1"/>
    <sheet name="Entidades" sheetId="6" r:id="rId2"/>
    <sheet name="Histórico" sheetId="7" r:id="rId3"/>
    <sheet name="Histórico (sin diferencial)" sheetId="8" r:id="rId4"/>
    <sheet name="CONSOLIDADO" sheetId="3" r:id="rId5"/>
    <sheet name="Funcional Total" sheetId="4" r:id="rId6"/>
    <sheet name="Funcional entidades" sheetId="69" r:id="rId7"/>
    <sheet name="Portada 1" sheetId="9" r:id="rId8"/>
    <sheet name="1-SER.PUB.GENER." sheetId="10" r:id="rId9"/>
    <sheet name="1.1-Asuntos financie." sheetId="11" r:id="rId10"/>
    <sheet name="1.2-Asuntos Legisl." sheetId="12" r:id="rId11"/>
    <sheet name="1.3-Servicios Gener." sheetId="13" r:id="rId12"/>
    <sheet name="1.4-Inv y D.R  con SPG" sheetId="14" r:id="rId13"/>
    <sheet name="1.5-Transac. Deuda Pública" sheetId="15" r:id="rId14"/>
    <sheet name="1.6-Servicios Electo." sheetId="16" r:id="rId15"/>
    <sheet name="Portada 2" sheetId="18" r:id="rId16"/>
    <sheet name="2- Orden Públ. y Segur." sheetId="19" r:id="rId17"/>
    <sheet name="2.2-Justicia" sheetId="21" r:id="rId18"/>
    <sheet name="2.4-Protec. Incen y Ot Event" sheetId="23" r:id="rId19"/>
    <sheet name="2.5-Ord Púb y Seg No Espe." sheetId="24" r:id="rId20"/>
    <sheet name="Portada 3" sheetId="25" r:id="rId21"/>
    <sheet name="3-Asuntos Económicos" sheetId="26" r:id="rId22"/>
    <sheet name="3.1- Asun.Econ, Com.y Laboral" sheetId="27" r:id="rId23"/>
    <sheet name="3.2-Agr, Gan, Silvi, Pes y Caza" sheetId="28" r:id="rId24"/>
    <sheet name="3.3-Combust y Energía" sheetId="29" r:id="rId25"/>
    <sheet name="3.5-Transporte" sheetId="30" r:id="rId26"/>
    <sheet name="3.6-Comunic." sheetId="31" r:id="rId27"/>
    <sheet name="3.7-Turis. y Otras Indu." sheetId="32" r:id="rId28"/>
    <sheet name="3.8-Asuntos Econ No Especi." sheetId="33" r:id="rId29"/>
    <sheet name="Portada 4" sheetId="34" r:id="rId30"/>
    <sheet name="4- Protec. Medio Ambiente " sheetId="35" r:id="rId31"/>
    <sheet name="4.2-Prot Medio Amb No Espec." sheetId="37" r:id="rId32"/>
    <sheet name="Portada 5" sheetId="38" r:id="rId33"/>
    <sheet name="5-Vivie.y Ot. Serv Comunit" sheetId="39" r:id="rId34"/>
    <sheet name="5.1-Urbanización" sheetId="40" r:id="rId35"/>
    <sheet name="5.2-Desarrollo Comunitario" sheetId="41" r:id="rId36"/>
    <sheet name="5.3-Abastec. de Agua" sheetId="42" r:id="rId37"/>
    <sheet name="5.4-Viv y Ot. Serv Com No Espec" sheetId="43" r:id="rId38"/>
    <sheet name="Portada 6" sheetId="44" r:id="rId39"/>
    <sheet name="6- Salud" sheetId="45" r:id="rId40"/>
    <sheet name="6.1-Servi. Hospit" sheetId="46" r:id="rId41"/>
    <sheet name="6.2-Servi. Salud Pública" sheetId="47" r:id="rId42"/>
    <sheet name="6.4-Serv Salud No Espec." sheetId="49" r:id="rId43"/>
    <sheet name="Portada 7" sheetId="50" r:id="rId44"/>
    <sheet name="7-Serv Rec, Dep, Cul y Relig." sheetId="51" r:id="rId45"/>
    <sheet name="7.1-Serv Recre. y Deport." sheetId="52" r:id="rId46"/>
    <sheet name="7.2-Servicios Culturales" sheetId="53" r:id="rId47"/>
    <sheet name="7.3-Serv.Edit, Radio y Telev." sheetId="54" r:id="rId48"/>
    <sheet name="Portada 8" sheetId="57" r:id="rId49"/>
    <sheet name="8-Educación" sheetId="58" r:id="rId50"/>
    <sheet name="8.2-Ense. PostSec No Terc o Par" sheetId="59" r:id="rId51"/>
    <sheet name="8.3-Ense.Tercia o Universit" sheetId="60" r:id="rId52"/>
    <sheet name="8.4-Ens No Atrib a Nin. Nivel" sheetId="61" r:id="rId53"/>
    <sheet name="8.5-Ense. No Especif." sheetId="62" r:id="rId54"/>
    <sheet name="Portada 9" sheetId="63" r:id="rId55"/>
    <sheet name="9-Protección Social" sheetId="64" r:id="rId56"/>
    <sheet name="9.1-Pensiones" sheetId="65" r:id="rId57"/>
    <sheet name="9.2-Ayuda a Familias" sheetId="66" r:id="rId58"/>
    <sheet name="9.3-Exc Social No Espec." sheetId="67" r:id="rId59"/>
    <sheet name="9.4-Protec.Social No Especi." sheetId="68" r:id="rId60"/>
  </sheets>
  <externalReferences>
    <externalReference r:id="rId61"/>
  </externalReferences>
  <definedNames>
    <definedName name="Agrupamiento" localSheetId="9">'1.1-Asuntos financie.'!$A$6</definedName>
    <definedName name="Agrupamiento" localSheetId="10">'1.2-Asuntos Legisl.'!#REF!</definedName>
    <definedName name="Agrupamiento" localSheetId="11">'1.3-Servicios Gener.'!$A$6</definedName>
    <definedName name="Agrupamiento" localSheetId="12">'1.4-Inv y D.R  con SPG'!$A$3</definedName>
    <definedName name="Agrupamiento" localSheetId="13">'1.5-Transac. Deuda Pública'!#REF!</definedName>
    <definedName name="Agrupamiento" localSheetId="14">'1.6-Servicios Electo.'!#REF!</definedName>
    <definedName name="Agrupamiento" localSheetId="8">'1-SER.PUB.GENER.'!$A$6</definedName>
    <definedName name="Agrupamiento" localSheetId="16">'2- Orden Públ. y Segur.'!#REF!</definedName>
    <definedName name="Agrupamiento" localSheetId="17">'2.2-Justicia'!#REF!</definedName>
    <definedName name="Agrupamiento" localSheetId="18">'2.4-Protec. Incen y Ot Event'!#REF!</definedName>
    <definedName name="Agrupamiento" localSheetId="19">'2.5-Ord Púb y Seg No Espe.'!#REF!</definedName>
    <definedName name="Agrupamiento" localSheetId="22">'3.1- Asun.Econ, Com.y Laboral'!$B$6</definedName>
    <definedName name="Agrupamiento" localSheetId="23">'3.2-Agr, Gan, Silvi, Pes y Caza'!#REF!</definedName>
    <definedName name="Agrupamiento" localSheetId="24">'3.3-Combust y Energía'!$A$6</definedName>
    <definedName name="Agrupamiento" localSheetId="25">'3.5-Transporte'!#REF!</definedName>
    <definedName name="Agrupamiento" localSheetId="26">'3.6-Comunic.'!$A$6</definedName>
    <definedName name="Agrupamiento" localSheetId="27">'3.7-Turis. y Otras Indu.'!$A$6</definedName>
    <definedName name="Agrupamiento" localSheetId="28">'3.8-Asuntos Econ No Especi.'!$A$6</definedName>
    <definedName name="Agrupamiento" localSheetId="21">'3-Asuntos Económicos'!$B$6</definedName>
    <definedName name="Agrupamiento" localSheetId="30">'4- Protec. Medio Ambiente '!$A$6</definedName>
    <definedName name="Agrupamiento" localSheetId="31">'4.2-Prot Medio Amb No Espec.'!$A$6</definedName>
    <definedName name="Agrupamiento" localSheetId="34">'5.1-Urbanización'!$A$6</definedName>
    <definedName name="Agrupamiento" localSheetId="35">'5.2-Desarrollo Comunitario'!$A$6</definedName>
    <definedName name="Agrupamiento" localSheetId="36">'5.3-Abastec. de Agua'!$A$6</definedName>
    <definedName name="Agrupamiento" localSheetId="37">'5.4-Viv y Ot. Serv Com No Espec'!$A$6</definedName>
    <definedName name="Agrupamiento" localSheetId="33">'5-Vivie.y Ot. Serv Comunit'!$A$6</definedName>
    <definedName name="Agrupamiento" localSheetId="39">'6- Salud'!$A$6</definedName>
    <definedName name="Agrupamiento" localSheetId="40">'6.1-Servi. Hospit'!$A$6</definedName>
    <definedName name="Agrupamiento" localSheetId="41">'6.2-Servi. Salud Pública'!$A$6</definedName>
    <definedName name="Agrupamiento" localSheetId="42">'6.4-Serv Salud No Espec.'!$A$6</definedName>
    <definedName name="Agrupamiento" localSheetId="45">'7.1-Serv Recre. y Deport.'!$A$6</definedName>
    <definedName name="Agrupamiento" localSheetId="46">'7.2-Servicios Culturales'!#REF!</definedName>
    <definedName name="Agrupamiento" localSheetId="47">'7.3-Serv.Edit, Radio y Telev.'!$A$6</definedName>
    <definedName name="Agrupamiento" localSheetId="44">'7-Serv Rec, Dep, Cul y Relig.'!$A$6</definedName>
    <definedName name="Agrupamiento" localSheetId="50">'8.2-Ense. PostSec No Terc o Par'!$A$6</definedName>
    <definedName name="Agrupamiento" localSheetId="51">'8.3-Ense.Tercia o Universit'!$A$6</definedName>
    <definedName name="Agrupamiento" localSheetId="52">'8.4-Ens No Atrib a Nin. Nivel'!$A$6</definedName>
    <definedName name="Agrupamiento" localSheetId="53">'8.5-Ense. No Especif.'!$A$6</definedName>
    <definedName name="Agrupamiento" localSheetId="49">'8-Educación'!$A$6</definedName>
    <definedName name="Agrupamiento" localSheetId="56">'9.1-Pensiones'!$A$6</definedName>
    <definedName name="Agrupamiento" localSheetId="57">'9.2-Ayuda a Familias'!$A$6</definedName>
    <definedName name="Agrupamiento" localSheetId="58">'9.3-Exc Social No Espec.'!$A$6</definedName>
    <definedName name="Agrupamiento" localSheetId="59">'9.4-Protec.Social No Especi.'!$A$6</definedName>
    <definedName name="Agrupamiento" localSheetId="55">'9-Protección Social'!$A$6</definedName>
    <definedName name="Agrupamiento" localSheetId="1">#REF!</definedName>
    <definedName name="Agrupamiento" localSheetId="6">'Funcional entidades'!$A$6</definedName>
    <definedName name="Agrupamiento" localSheetId="5">'Funcional Total'!$B$6</definedName>
    <definedName name="Agrupamiento" localSheetId="7">#REF!</definedName>
    <definedName name="Agrupamiento" localSheetId="15">#REF!</definedName>
    <definedName name="Agrupamiento" localSheetId="20">#REF!</definedName>
    <definedName name="Agrupamiento" localSheetId="29">#REF!</definedName>
    <definedName name="Agrupamiento" localSheetId="32">#REF!</definedName>
    <definedName name="Agrupamiento" localSheetId="38">#REF!</definedName>
    <definedName name="Agrupamiento" localSheetId="43">#REF!</definedName>
    <definedName name="Agrupamiento" localSheetId="48">#REF!</definedName>
    <definedName name="Agrupamiento" localSheetId="54">#REF!</definedName>
    <definedName name="Agrupamiento">CONSOLIDADO!$A$6</definedName>
    <definedName name="Anno" localSheetId="9">'1.1-Asuntos financie.'!$A$7</definedName>
    <definedName name="Anno" localSheetId="10">'1.2-Asuntos Legisl.'!#REF!</definedName>
    <definedName name="Anno" localSheetId="11">'1.3-Servicios Gener.'!$A$7</definedName>
    <definedName name="Anno" localSheetId="12">'1.4-Inv y D.R  con SPG'!$A$4</definedName>
    <definedName name="Anno" localSheetId="13">'1.5-Transac. Deuda Pública'!#REF!</definedName>
    <definedName name="Anno" localSheetId="14">'1.6-Servicios Electo.'!#REF!</definedName>
    <definedName name="Anno" localSheetId="8">'1-SER.PUB.GENER.'!$A$7</definedName>
    <definedName name="Anno" localSheetId="16">'2- Orden Públ. y Segur.'!#REF!</definedName>
    <definedName name="Anno" localSheetId="17">'2.2-Justicia'!#REF!</definedName>
    <definedName name="Anno" localSheetId="18">'2.4-Protec. Incen y Ot Event'!#REF!</definedName>
    <definedName name="Anno" localSheetId="19">'2.5-Ord Púb y Seg No Espe.'!#REF!</definedName>
    <definedName name="Anno" localSheetId="22">'3.1- Asun.Econ, Com.y Laboral'!$B$7</definedName>
    <definedName name="Anno" localSheetId="23">'3.2-Agr, Gan, Silvi, Pes y Caza'!#REF!</definedName>
    <definedName name="Anno" localSheetId="24">'3.3-Combust y Energía'!$A$7</definedName>
    <definedName name="Anno" localSheetId="25">'3.5-Transporte'!#REF!</definedName>
    <definedName name="Anno" localSheetId="26">'3.6-Comunic.'!$A$7</definedName>
    <definedName name="Anno" localSheetId="27">'3.7-Turis. y Otras Indu.'!$A$7</definedName>
    <definedName name="Anno" localSheetId="28">'3.8-Asuntos Econ No Especi.'!$A$7</definedName>
    <definedName name="Anno" localSheetId="21">'3-Asuntos Económicos'!$B$7</definedName>
    <definedName name="Anno" localSheetId="30">'4- Protec. Medio Ambiente '!$A$7</definedName>
    <definedName name="Anno" localSheetId="31">'4.2-Prot Medio Amb No Espec.'!$A$7</definedName>
    <definedName name="Anno" localSheetId="34">'5.1-Urbanización'!$A$7</definedName>
    <definedName name="Anno" localSheetId="35">'5.2-Desarrollo Comunitario'!$A$7</definedName>
    <definedName name="Anno" localSheetId="36">'5.3-Abastec. de Agua'!$A$7</definedName>
    <definedName name="Anno" localSheetId="37">'5.4-Viv y Ot. Serv Com No Espec'!$A$7</definedName>
    <definedName name="Anno" localSheetId="33">'5-Vivie.y Ot. Serv Comunit'!$A$7</definedName>
    <definedName name="Anno" localSheetId="39">'6- Salud'!$A$7</definedName>
    <definedName name="Anno" localSheetId="40">'6.1-Servi. Hospit'!$A$7</definedName>
    <definedName name="Anno" localSheetId="41">'6.2-Servi. Salud Pública'!$A$7</definedName>
    <definedName name="Anno" localSheetId="42">'6.4-Serv Salud No Espec.'!$A$7</definedName>
    <definedName name="Anno" localSheetId="45">'7.1-Serv Recre. y Deport.'!$A$7</definedName>
    <definedName name="Anno" localSheetId="46">'7.2-Servicios Culturales'!#REF!</definedName>
    <definedName name="Anno" localSheetId="47">'7.3-Serv.Edit, Radio y Telev.'!$A$7</definedName>
    <definedName name="Anno" localSheetId="44">'7-Serv Rec, Dep, Cul y Relig.'!$A$7</definedName>
    <definedName name="Anno" localSheetId="50">'8.2-Ense. PostSec No Terc o Par'!$A$7</definedName>
    <definedName name="Anno" localSheetId="51">'8.3-Ense.Tercia o Universit'!$A$7</definedName>
    <definedName name="Anno" localSheetId="52">'8.4-Ens No Atrib a Nin. Nivel'!$A$7</definedName>
    <definedName name="Anno" localSheetId="53">'8.5-Ense. No Especif.'!$A$7</definedName>
    <definedName name="Anno" localSheetId="49">'8-Educación'!$A$7</definedName>
    <definedName name="Anno" localSheetId="56">'9.1-Pensiones'!$A$7</definedName>
    <definedName name="Anno" localSheetId="57">'9.2-Ayuda a Familias'!$A$7</definedName>
    <definedName name="Anno" localSheetId="58">'9.3-Exc Social No Espec.'!$A$7</definedName>
    <definedName name="Anno" localSheetId="59">'9.4-Protec.Social No Especi.'!$A$7</definedName>
    <definedName name="Anno" localSheetId="55">'9-Protección Social'!$A$7</definedName>
    <definedName name="Anno" localSheetId="1">#REF!</definedName>
    <definedName name="Anno" localSheetId="6">'Funcional entidades'!$A$7</definedName>
    <definedName name="Anno" localSheetId="5">'Funcional Total'!$B$7</definedName>
    <definedName name="Anno" localSheetId="7">#REF!</definedName>
    <definedName name="Anno" localSheetId="15">#REF!</definedName>
    <definedName name="Anno" localSheetId="20">#REF!</definedName>
    <definedName name="Anno" localSheetId="29">#REF!</definedName>
    <definedName name="Anno" localSheetId="32">#REF!</definedName>
    <definedName name="Anno" localSheetId="38">#REF!</definedName>
    <definedName name="Anno" localSheetId="43">#REF!</definedName>
    <definedName name="Anno" localSheetId="48">#REF!</definedName>
    <definedName name="Anno" localSheetId="54">#REF!</definedName>
    <definedName name="Anno">CONSOLIDADO!$A$7</definedName>
    <definedName name="_xlnm.Print_Area" localSheetId="16">'2- Orden Públ. y Segur.'!#REF!</definedName>
    <definedName name="_xlnm.Print_Area" localSheetId="23">'3.2-Agr, Gan, Silvi, Pes y Caza'!$A$1:$L$64</definedName>
    <definedName name="_xlnm.Print_Area" localSheetId="24">'3.3-Combust y Energía'!$A$1:$H$54</definedName>
    <definedName name="_xlnm.Print_Area" localSheetId="41">'6.2-Servi. Salud Pública'!$A$1:$D$54</definedName>
    <definedName name="_xlnm.Print_Area" localSheetId="44">'7-Serv Rec, Dep, Cul y Relig.'!$A$1:$F$55</definedName>
    <definedName name="_xlnm.Print_Area" localSheetId="51">'8.3-Ense.Tercia o Universit'!$A$1:$I$53</definedName>
    <definedName name="_xlnm.Print_Area" localSheetId="55">'9-Protección Social'!$A$1:$F$64</definedName>
    <definedName name="_xlnm.Print_Area" localSheetId="1">Entidades!$A$1:$C$208</definedName>
    <definedName name="_xlnm.Print_Area" localSheetId="5">'Funcional Total'!$A$5:$AQ$70</definedName>
    <definedName name="_xlnm.Print_Area" localSheetId="2">Histórico!$A$1:$T$231</definedName>
    <definedName name="_xlnm.Print_Area" localSheetId="3">'Histórico (sin diferencial)'!$A$1:$O$234</definedName>
    <definedName name="DETALLE" localSheetId="9">'1.1-Asuntos financie.'!$A$10</definedName>
    <definedName name="DETALLE" localSheetId="10">'1.2-Asuntos Legisl.'!#REF!</definedName>
    <definedName name="DETALLE" localSheetId="11">'1.3-Servicios Gener.'!$A$10</definedName>
    <definedName name="DETALLE" localSheetId="12">'1.4-Inv y D.R  con SPG'!$A$7</definedName>
    <definedName name="DETALLE" localSheetId="13">'1.5-Transac. Deuda Pública'!#REF!</definedName>
    <definedName name="DETALLE" localSheetId="14">'1.6-Servicios Electo.'!#REF!</definedName>
    <definedName name="DETALLE" localSheetId="8">'1-SER.PUB.GENER.'!$A$10</definedName>
    <definedName name="DETALLE" localSheetId="16">'2- Orden Públ. y Segur.'!#REF!</definedName>
    <definedName name="DETALLE" localSheetId="17">'2.2-Justicia'!#REF!</definedName>
    <definedName name="DETALLE" localSheetId="18">'2.4-Protec. Incen y Ot Event'!#REF!</definedName>
    <definedName name="DETALLE" localSheetId="19">'2.5-Ord Púb y Seg No Espe.'!#REF!</definedName>
    <definedName name="DETALLE" localSheetId="22">'3.1- Asun.Econ, Com.y Laboral'!#REF!</definedName>
    <definedName name="DETALLE" localSheetId="23">'3.2-Agr, Gan, Silvi, Pes y Caza'!#REF!</definedName>
    <definedName name="DETALLE" localSheetId="24">'3.3-Combust y Energía'!$A$10</definedName>
    <definedName name="DETALLE" localSheetId="25">'3.5-Transporte'!#REF!</definedName>
    <definedName name="DETALLE" localSheetId="26">'3.6-Comunic.'!#REF!</definedName>
    <definedName name="DETALLE" localSheetId="27">'3.7-Turis. y Otras Indu.'!#REF!</definedName>
    <definedName name="DETALLE" localSheetId="28">'3.8-Asuntos Econ No Especi.'!$A$10</definedName>
    <definedName name="DETALLE" localSheetId="21">'3-Asuntos Económicos'!#REF!</definedName>
    <definedName name="DETALLE" localSheetId="30">'4- Protec. Medio Ambiente '!#REF!</definedName>
    <definedName name="DETALLE" localSheetId="31">'4.2-Prot Medio Amb No Espec.'!#REF!</definedName>
    <definedName name="DETALLE" localSheetId="34">'5.1-Urbanización'!$A$10</definedName>
    <definedName name="DETALLE" localSheetId="35">'5.2-Desarrollo Comunitario'!#REF!</definedName>
    <definedName name="DETALLE" localSheetId="36">'5.3-Abastec. de Agua'!$A$10</definedName>
    <definedName name="DETALLE" localSheetId="37">'5.4-Viv y Ot. Serv Com No Espec'!$A$10</definedName>
    <definedName name="DETALLE" localSheetId="33">'5-Vivie.y Ot. Serv Comunit'!$A$10</definedName>
    <definedName name="DETALLE" localSheetId="39">'6- Salud'!$A$10</definedName>
    <definedName name="DETALLE" localSheetId="40">'6.1-Servi. Hospit'!$A$10</definedName>
    <definedName name="DETALLE" localSheetId="41">'6.2-Servi. Salud Pública'!$A$10</definedName>
    <definedName name="DETALLE" localSheetId="42">'6.4-Serv Salud No Espec.'!$A$10</definedName>
    <definedName name="DETALLE" localSheetId="45">'7.1-Serv Recre. y Deport.'!$A$10</definedName>
    <definedName name="DETALLE" localSheetId="46">'7.2-Servicios Culturales'!$A$10</definedName>
    <definedName name="DETALLE" localSheetId="47">'7.3-Serv.Edit, Radio y Telev.'!#REF!</definedName>
    <definedName name="DETALLE" localSheetId="44">'7-Serv Rec, Dep, Cul y Relig.'!#REF!</definedName>
    <definedName name="DETALLE" localSheetId="50">'8.2-Ense. PostSec No Terc o Par'!#REF!</definedName>
    <definedName name="DETALLE" localSheetId="51">'8.3-Ense.Tercia o Universit'!$A$10</definedName>
    <definedName name="DETALLE" localSheetId="52">'8.4-Ens No Atrib a Nin. Nivel'!#REF!</definedName>
    <definedName name="DETALLE" localSheetId="53">'8.5-Ense. No Especif.'!$A$10</definedName>
    <definedName name="DETALLE" localSheetId="49">'8-Educación'!$A$10</definedName>
    <definedName name="DETALLE" localSheetId="56">'9.1-Pensiones'!$A$10</definedName>
    <definedName name="DETALLE" localSheetId="57">'9.2-Ayuda a Familias'!#REF!</definedName>
    <definedName name="DETALLE" localSheetId="58">'9.3-Exc Social No Espec.'!#REF!</definedName>
    <definedName name="DETALLE" localSheetId="59">'9.4-Protec.Social No Especi.'!#REF!</definedName>
    <definedName name="DETALLE" localSheetId="55">'9-Protección Social'!$A$10</definedName>
    <definedName name="DETALLE" localSheetId="1">#REF!</definedName>
    <definedName name="DETALLE" localSheetId="6">'Funcional entidades'!$A$10</definedName>
    <definedName name="DETALLE" localSheetId="5">'Funcional Total'!$A$10</definedName>
    <definedName name="DETALLE" localSheetId="2">#REF!</definedName>
    <definedName name="DETALLE" localSheetId="3">#REF!</definedName>
    <definedName name="DETALLE" localSheetId="7">#REF!</definedName>
    <definedName name="DETALLE" localSheetId="15">#REF!</definedName>
    <definedName name="DETALLE" localSheetId="20">#REF!</definedName>
    <definedName name="DETALLE" localSheetId="29">#REF!</definedName>
    <definedName name="DETALLE" localSheetId="32">#REF!</definedName>
    <definedName name="DETALLE" localSheetId="38">#REF!</definedName>
    <definedName name="DETALLE" localSheetId="43">#REF!</definedName>
    <definedName name="DETALLE" localSheetId="48">#REF!</definedName>
    <definedName name="DETALLE" localSheetId="54">#REF!</definedName>
    <definedName name="DETALLE">CONSOLIDADO!$A$10</definedName>
    <definedName name="Detalle0" localSheetId="9">'1.1-Asuntos financie.'!$A$11</definedName>
    <definedName name="Detalle0" localSheetId="10">'1.2-Asuntos Legisl.'!#REF!</definedName>
    <definedName name="Detalle0" localSheetId="11">'1.3-Servicios Gener.'!$A$11</definedName>
    <definedName name="Detalle0" localSheetId="12">'1.4-Inv y D.R  con SPG'!$A$8</definedName>
    <definedName name="Detalle0" localSheetId="13">'1.5-Transac. Deuda Pública'!#REF!</definedName>
    <definedName name="Detalle0" localSheetId="14">'1.6-Servicios Electo.'!#REF!</definedName>
    <definedName name="Detalle0" localSheetId="8">'1-SER.PUB.GENER.'!$A$11</definedName>
    <definedName name="Detalle0" localSheetId="16">'2- Orden Públ. y Segur.'!#REF!</definedName>
    <definedName name="Detalle0" localSheetId="17">'2.2-Justicia'!#REF!</definedName>
    <definedName name="Detalle0" localSheetId="18">'2.4-Protec. Incen y Ot Event'!#REF!</definedName>
    <definedName name="Detalle0" localSheetId="19">'2.5-Ord Púb y Seg No Espe.'!#REF!</definedName>
    <definedName name="Detalle0" localSheetId="22">'3.1- Asun.Econ, Com.y Laboral'!#REF!</definedName>
    <definedName name="Detalle0" localSheetId="23">'3.2-Agr, Gan, Silvi, Pes y Caza'!#REF!</definedName>
    <definedName name="Detalle0" localSheetId="24">'3.3-Combust y Energía'!$A$11</definedName>
    <definedName name="Detalle0" localSheetId="25">'3.5-Transporte'!#REF!</definedName>
    <definedName name="Detalle0" localSheetId="26">'3.6-Comunic.'!#REF!</definedName>
    <definedName name="Detalle0" localSheetId="27">'3.7-Turis. y Otras Indu.'!#REF!</definedName>
    <definedName name="Detalle0" localSheetId="28">'3.8-Asuntos Econ No Especi.'!$A$11</definedName>
    <definedName name="Detalle0" localSheetId="21">'3-Asuntos Económicos'!#REF!</definedName>
    <definedName name="Detalle0" localSheetId="30">'4- Protec. Medio Ambiente '!#REF!</definedName>
    <definedName name="Detalle0" localSheetId="31">'4.2-Prot Medio Amb No Espec.'!#REF!</definedName>
    <definedName name="Detalle0" localSheetId="34">'5.1-Urbanización'!$A$11</definedName>
    <definedName name="Detalle0" localSheetId="35">'5.2-Desarrollo Comunitario'!#REF!</definedName>
    <definedName name="Detalle0" localSheetId="36">'5.3-Abastec. de Agua'!$A$13</definedName>
    <definedName name="Detalle0" localSheetId="37">'5.4-Viv y Ot. Serv Com No Espec'!$A$12</definedName>
    <definedName name="Detalle0" localSheetId="33">'5-Vivie.y Ot. Serv Comunit'!$A$12</definedName>
    <definedName name="Detalle0" localSheetId="39">'6- Salud'!$A$13</definedName>
    <definedName name="Detalle0" localSheetId="40">'6.1-Servi. Hospit'!$A$13</definedName>
    <definedName name="Detalle0" localSheetId="41">'6.2-Servi. Salud Pública'!$A$11</definedName>
    <definedName name="Detalle0" localSheetId="42">'6.4-Serv Salud No Espec.'!$A$11</definedName>
    <definedName name="Detalle0" localSheetId="45">'7.1-Serv Recre. y Deport.'!$A$11</definedName>
    <definedName name="Detalle0" localSheetId="46">'7.2-Servicios Culturales'!$A$11</definedName>
    <definedName name="Detalle0" localSheetId="47">'7.3-Serv.Edit, Radio y Telev.'!#REF!</definedName>
    <definedName name="Detalle0" localSheetId="44">'7-Serv Rec, Dep, Cul y Relig.'!#REF!</definedName>
    <definedName name="Detalle0" localSheetId="50">'8.2-Ense. PostSec No Terc o Par'!#REF!</definedName>
    <definedName name="Detalle0" localSheetId="51">'8.3-Ense.Tercia o Universit'!$A$11</definedName>
    <definedName name="Detalle0" localSheetId="52">'8.4-Ens No Atrib a Nin. Nivel'!#REF!</definedName>
    <definedName name="Detalle0" localSheetId="53">'8.5-Ense. No Especif.'!$A$11</definedName>
    <definedName name="Detalle0" localSheetId="49">'8-Educación'!$A$13</definedName>
    <definedName name="Detalle0" localSheetId="56">'9.1-Pensiones'!$A$11</definedName>
    <definedName name="Detalle0" localSheetId="57">'9.2-Ayuda a Familias'!#REF!</definedName>
    <definedName name="Detalle0" localSheetId="58">'9.3-Exc Social No Espec.'!#REF!</definedName>
    <definedName name="Detalle0" localSheetId="59">'9.4-Protec.Social No Especi.'!#REF!</definedName>
    <definedName name="Detalle0" localSheetId="55">'9-Protección Social'!$A$12</definedName>
    <definedName name="Detalle0" localSheetId="1">#REF!</definedName>
    <definedName name="Detalle0" localSheetId="6">'Funcional entidades'!$A$11</definedName>
    <definedName name="Detalle0" localSheetId="5">'Funcional Total'!#REF!</definedName>
    <definedName name="Detalle0" localSheetId="2">#REF!</definedName>
    <definedName name="Detalle0" localSheetId="3">#REF!</definedName>
    <definedName name="Detalle0" localSheetId="7">#REF!</definedName>
    <definedName name="Detalle0" localSheetId="15">#REF!</definedName>
    <definedName name="Detalle0" localSheetId="20">#REF!</definedName>
    <definedName name="Detalle0" localSheetId="29">#REF!</definedName>
    <definedName name="Detalle0" localSheetId="32">#REF!</definedName>
    <definedName name="Detalle0" localSheetId="38">#REF!</definedName>
    <definedName name="Detalle0" localSheetId="43">#REF!</definedName>
    <definedName name="Detalle0" localSheetId="48">#REF!</definedName>
    <definedName name="Detalle0" localSheetId="54">#REF!</definedName>
    <definedName name="Detalle0">CONSOLIDADO!$A$11</definedName>
    <definedName name="Detalle1" localSheetId="9">'1.1-Asuntos financie.'!#REF!</definedName>
    <definedName name="Detalle1" localSheetId="10">'1.2-Asuntos Legisl.'!#REF!</definedName>
    <definedName name="Detalle1" localSheetId="11">'1.3-Servicios Gener.'!#REF!</definedName>
    <definedName name="Detalle1" localSheetId="12">'1.4-Inv y D.R  con SPG'!#REF!</definedName>
    <definedName name="Detalle1" localSheetId="13">'1.5-Transac. Deuda Pública'!#REF!</definedName>
    <definedName name="Detalle1" localSheetId="14">'1.6-Servicios Electo.'!#REF!</definedName>
    <definedName name="Detalle1" localSheetId="8">'1-SER.PUB.GENER.'!#REF!</definedName>
    <definedName name="Detalle1" localSheetId="16">'2- Orden Públ. y Segur.'!#REF!</definedName>
    <definedName name="Detalle1" localSheetId="17">'2.2-Justicia'!#REF!</definedName>
    <definedName name="Detalle1" localSheetId="18">'2.4-Protec. Incen y Ot Event'!#REF!</definedName>
    <definedName name="Detalle1" localSheetId="19">'2.5-Ord Púb y Seg No Espe.'!#REF!</definedName>
    <definedName name="Detalle1" localSheetId="22">'3.1- Asun.Econ, Com.y Laboral'!#REF!</definedName>
    <definedName name="Detalle1" localSheetId="23">'3.2-Agr, Gan, Silvi, Pes y Caza'!#REF!</definedName>
    <definedName name="Detalle1" localSheetId="24">'3.3-Combust y Energía'!#REF!</definedName>
    <definedName name="Detalle1" localSheetId="25">'3.5-Transporte'!#REF!</definedName>
    <definedName name="Detalle1" localSheetId="26">'3.6-Comunic.'!#REF!</definedName>
    <definedName name="Detalle1" localSheetId="27">'3.7-Turis. y Otras Indu.'!#REF!</definedName>
    <definedName name="Detalle1" localSheetId="28">'3.8-Asuntos Econ No Especi.'!#REF!</definedName>
    <definedName name="Detalle1" localSheetId="21">'3-Asuntos Económicos'!#REF!</definedName>
    <definedName name="Detalle1" localSheetId="30">'4- Protec. Medio Ambiente '!#REF!</definedName>
    <definedName name="Detalle1" localSheetId="31">'4.2-Prot Medio Amb No Espec.'!#REF!</definedName>
    <definedName name="Detalle1" localSheetId="34">'5.1-Urbanización'!#REF!</definedName>
    <definedName name="Detalle1" localSheetId="35">'5.2-Desarrollo Comunitario'!#REF!</definedName>
    <definedName name="Detalle1" localSheetId="36">'5.3-Abastec. de Agua'!#REF!</definedName>
    <definedName name="Detalle1" localSheetId="37">'5.4-Viv y Ot. Serv Com No Espec'!#REF!</definedName>
    <definedName name="Detalle1" localSheetId="33">'5-Vivie.y Ot. Serv Comunit'!#REF!</definedName>
    <definedName name="Detalle1" localSheetId="39">'6- Salud'!#REF!</definedName>
    <definedName name="Detalle1" localSheetId="40">'6.1-Servi. Hospit'!#REF!</definedName>
    <definedName name="Detalle1" localSheetId="41">'6.2-Servi. Salud Pública'!#REF!</definedName>
    <definedName name="Detalle1" localSheetId="42">'6.4-Serv Salud No Espec.'!#REF!</definedName>
    <definedName name="Detalle1" localSheetId="45">'7.1-Serv Recre. y Deport.'!#REF!</definedName>
    <definedName name="Detalle1" localSheetId="46">'7.2-Servicios Culturales'!#REF!</definedName>
    <definedName name="Detalle1" localSheetId="47">'7.3-Serv.Edit, Radio y Telev.'!#REF!</definedName>
    <definedName name="Detalle1" localSheetId="44">'7-Serv Rec, Dep, Cul y Relig.'!#REF!</definedName>
    <definedName name="Detalle1" localSheetId="50">'8.2-Ense. PostSec No Terc o Par'!#REF!</definedName>
    <definedName name="Detalle1" localSheetId="51">'8.3-Ense.Tercia o Universit'!#REF!</definedName>
    <definedName name="Detalle1" localSheetId="52">'8.4-Ens No Atrib a Nin. Nivel'!#REF!</definedName>
    <definedName name="Detalle1" localSheetId="53">'8.5-Ense. No Especif.'!#REF!</definedName>
    <definedName name="Detalle1" localSheetId="49">'8-Educación'!#REF!</definedName>
    <definedName name="Detalle1" localSheetId="56">'9.1-Pensiones'!#REF!</definedName>
    <definedName name="Detalle1" localSheetId="57">'9.2-Ayuda a Familias'!#REF!</definedName>
    <definedName name="Detalle1" localSheetId="58">'9.3-Exc Social No Espec.'!#REF!</definedName>
    <definedName name="Detalle1" localSheetId="59">'9.4-Protec.Social No Especi.'!#REF!</definedName>
    <definedName name="Detalle1" localSheetId="55">'9-Protección Social'!#REF!</definedName>
    <definedName name="Detalle1" localSheetId="1">#REF!</definedName>
    <definedName name="Detalle1" localSheetId="6">'Funcional entidades'!#REF!</definedName>
    <definedName name="Detalle1" localSheetId="5">'Funcional Total'!#REF!</definedName>
    <definedName name="Detalle1" localSheetId="2">#REF!</definedName>
    <definedName name="Detalle1" localSheetId="3">#REF!</definedName>
    <definedName name="Detalle1" localSheetId="7">#REF!</definedName>
    <definedName name="Detalle1" localSheetId="15">#REF!</definedName>
    <definedName name="Detalle1" localSheetId="20">#REF!</definedName>
    <definedName name="Detalle1" localSheetId="29">#REF!</definedName>
    <definedName name="Detalle1" localSheetId="32">#REF!</definedName>
    <definedName name="Detalle1" localSheetId="38">#REF!</definedName>
    <definedName name="Detalle1" localSheetId="43">#REF!</definedName>
    <definedName name="Detalle1" localSheetId="48">#REF!</definedName>
    <definedName name="Detalle1" localSheetId="54">#REF!</definedName>
    <definedName name="Detalle1">CONSOLIDADO!#REF!</definedName>
    <definedName name="Detalle2" localSheetId="9">'1.1-Asuntos financie.'!#REF!</definedName>
    <definedName name="Detalle2" localSheetId="10">'1.2-Asuntos Legisl.'!#REF!</definedName>
    <definedName name="Detalle2" localSheetId="11">'1.3-Servicios Gener.'!#REF!</definedName>
    <definedName name="Detalle2" localSheetId="12">'1.4-Inv y D.R  con SPG'!#REF!</definedName>
    <definedName name="Detalle2" localSheetId="13">'1.5-Transac. Deuda Pública'!#REF!</definedName>
    <definedName name="Detalle2" localSheetId="14">'1.6-Servicios Electo.'!#REF!</definedName>
    <definedName name="Detalle2" localSheetId="8">'1-SER.PUB.GENER.'!#REF!</definedName>
    <definedName name="Detalle2" localSheetId="16">'2- Orden Públ. y Segur.'!#REF!</definedName>
    <definedName name="Detalle2" localSheetId="17">'2.2-Justicia'!#REF!</definedName>
    <definedName name="Detalle2" localSheetId="18">'2.4-Protec. Incen y Ot Event'!#REF!</definedName>
    <definedName name="Detalle2" localSheetId="19">'2.5-Ord Púb y Seg No Espe.'!#REF!</definedName>
    <definedName name="Detalle2" localSheetId="22">'3.1- Asun.Econ, Com.y Laboral'!#REF!</definedName>
    <definedName name="Detalle2" localSheetId="23">'3.2-Agr, Gan, Silvi, Pes y Caza'!#REF!</definedName>
    <definedName name="Detalle2" localSheetId="24">'3.3-Combust y Energía'!#REF!</definedName>
    <definedName name="Detalle2" localSheetId="25">'3.5-Transporte'!#REF!</definedName>
    <definedName name="Detalle2" localSheetId="26">'3.6-Comunic.'!#REF!</definedName>
    <definedName name="Detalle2" localSheetId="27">'3.7-Turis. y Otras Indu.'!#REF!</definedName>
    <definedName name="Detalle2" localSheetId="28">'3.8-Asuntos Econ No Especi.'!#REF!</definedName>
    <definedName name="Detalle2" localSheetId="21">'3-Asuntos Económicos'!#REF!</definedName>
    <definedName name="Detalle2" localSheetId="30">'4- Protec. Medio Ambiente '!#REF!</definedName>
    <definedName name="Detalle2" localSheetId="31">'4.2-Prot Medio Amb No Espec.'!#REF!</definedName>
    <definedName name="Detalle2" localSheetId="34">'5.1-Urbanización'!#REF!</definedName>
    <definedName name="Detalle2" localSheetId="35">'5.2-Desarrollo Comunitario'!#REF!</definedName>
    <definedName name="Detalle2" localSheetId="36">'5.3-Abastec. de Agua'!#REF!</definedName>
    <definedName name="Detalle2" localSheetId="37">'5.4-Viv y Ot. Serv Com No Espec'!#REF!</definedName>
    <definedName name="Detalle2" localSheetId="33">'5-Vivie.y Ot. Serv Comunit'!#REF!</definedName>
    <definedName name="Detalle2" localSheetId="39">'6- Salud'!#REF!</definedName>
    <definedName name="Detalle2" localSheetId="40">'6.1-Servi. Hospit'!#REF!</definedName>
    <definedName name="Detalle2" localSheetId="41">'6.2-Servi. Salud Pública'!#REF!</definedName>
    <definedName name="Detalle2" localSheetId="42">'6.4-Serv Salud No Espec.'!#REF!</definedName>
    <definedName name="Detalle2" localSheetId="45">'7.1-Serv Recre. y Deport.'!#REF!</definedName>
    <definedName name="Detalle2" localSheetId="46">'7.2-Servicios Culturales'!#REF!</definedName>
    <definedName name="Detalle2" localSheetId="47">'7.3-Serv.Edit, Radio y Telev.'!#REF!</definedName>
    <definedName name="Detalle2" localSheetId="44">'7-Serv Rec, Dep, Cul y Relig.'!#REF!</definedName>
    <definedName name="Detalle2" localSheetId="50">'8.2-Ense. PostSec No Terc o Par'!#REF!</definedName>
    <definedName name="Detalle2" localSheetId="51">'8.3-Ense.Tercia o Universit'!#REF!</definedName>
    <definedName name="Detalle2" localSheetId="52">'8.4-Ens No Atrib a Nin. Nivel'!#REF!</definedName>
    <definedName name="Detalle2" localSheetId="53">'8.5-Ense. No Especif.'!#REF!</definedName>
    <definedName name="Detalle2" localSheetId="49">'8-Educación'!#REF!</definedName>
    <definedName name="Detalle2" localSheetId="56">'9.1-Pensiones'!#REF!</definedName>
    <definedName name="Detalle2" localSheetId="57">'9.2-Ayuda a Familias'!#REF!</definedName>
    <definedName name="Detalle2" localSheetId="58">'9.3-Exc Social No Espec.'!#REF!</definedName>
    <definedName name="Detalle2" localSheetId="59">'9.4-Protec.Social No Especi.'!#REF!</definedName>
    <definedName name="Detalle2" localSheetId="55">'9-Protección Social'!#REF!</definedName>
    <definedName name="Detalle2" localSheetId="1">[1]CONSOLIDADO!#REF!</definedName>
    <definedName name="Detalle2" localSheetId="6">'Funcional entidades'!#REF!</definedName>
    <definedName name="Detalle2" localSheetId="5">'Funcional Total'!#REF!</definedName>
    <definedName name="Detalle2" localSheetId="2">[1]CONSOLIDADO!#REF!</definedName>
    <definedName name="Detalle2" localSheetId="3">[1]CONSOLIDADO!#REF!</definedName>
    <definedName name="Detalle2" localSheetId="7">#REF!</definedName>
    <definedName name="Detalle2" localSheetId="15">#REF!</definedName>
    <definedName name="Detalle2" localSheetId="20">#REF!</definedName>
    <definedName name="Detalle2" localSheetId="29">[1]CONSOLIDADO!#REF!</definedName>
    <definedName name="Detalle2" localSheetId="32">#REF!</definedName>
    <definedName name="Detalle2" localSheetId="38">[1]CONSOLIDADO!#REF!</definedName>
    <definedName name="Detalle2" localSheetId="43">[1]CONSOLIDADO!#REF!</definedName>
    <definedName name="Detalle2" localSheetId="48">[1]CONSOLIDADO!#REF!</definedName>
    <definedName name="Detalle2" localSheetId="54">#REF!</definedName>
    <definedName name="Detalle2">CONSOLIDADO!#REF!</definedName>
    <definedName name="FORMATO_ABAJO" localSheetId="9">'1.1-Asuntos financie.'!$A$50</definedName>
    <definedName name="FORMATO_ABAJO" localSheetId="10">'1.2-Asuntos Legisl.'!#REF!</definedName>
    <definedName name="FORMATO_ABAJO" localSheetId="11">'1.3-Servicios Gener.'!$A$54</definedName>
    <definedName name="FORMATO_ABAJO" localSheetId="12">'1.4-Inv y D.R  con SPG'!$A$50</definedName>
    <definedName name="FORMATO_ABAJO" localSheetId="13">'1.5-Transac. Deuda Pública'!#REF!</definedName>
    <definedName name="FORMATO_ABAJO" localSheetId="14">'1.6-Servicios Electo.'!#REF!</definedName>
    <definedName name="FORMATO_ABAJO" localSheetId="8">'1-SER.PUB.GENER.'!#REF!</definedName>
    <definedName name="FORMATO_ABAJO" localSheetId="16">'2- Orden Públ. y Segur.'!#REF!</definedName>
    <definedName name="FORMATO_ABAJO" localSheetId="17">'2.2-Justicia'!#REF!</definedName>
    <definedName name="FORMATO_ABAJO" localSheetId="18">'2.4-Protec. Incen y Ot Event'!#REF!</definedName>
    <definedName name="FORMATO_ABAJO" localSheetId="19">'2.5-Ord Púb y Seg No Espe.'!#REF!</definedName>
    <definedName name="FORMATO_ABAJO" localSheetId="22">'3.1- Asun.Econ, Com.y Laboral'!#REF!</definedName>
    <definedName name="FORMATO_ABAJO" localSheetId="23">'3.2-Agr, Gan, Silvi, Pes y Caza'!$A$61</definedName>
    <definedName name="FORMATO_ABAJO" localSheetId="24">'3.3-Combust y Energía'!$A$50</definedName>
    <definedName name="FORMATO_ABAJO" localSheetId="25">'3.5-Transporte'!#REF!</definedName>
    <definedName name="FORMATO_ABAJO" localSheetId="26">'3.6-Comunic.'!#REF!</definedName>
    <definedName name="FORMATO_ABAJO" localSheetId="27">'3.7-Turis. y Otras Indu.'!#REF!</definedName>
    <definedName name="FORMATO_ABAJO" localSheetId="28">'3.8-Asuntos Econ No Especi.'!$A$52</definedName>
    <definedName name="FORMATO_ABAJO" localSheetId="21">'3-Asuntos Económicos'!#REF!</definedName>
    <definedName name="FORMATO_ABAJO" localSheetId="30">'4- Protec. Medio Ambiente '!#REF!</definedName>
    <definedName name="FORMATO_ABAJO" localSheetId="31">'4.2-Prot Medio Amb No Espec.'!#REF!</definedName>
    <definedName name="FORMATO_ABAJO" localSheetId="34">'5.1-Urbanización'!$A$48</definedName>
    <definedName name="FORMATO_ABAJO" localSheetId="35">'5.2-Desarrollo Comunitario'!#REF!</definedName>
    <definedName name="FORMATO_ABAJO" localSheetId="36">'5.3-Abastec. de Agua'!$A$49</definedName>
    <definedName name="FORMATO_ABAJO" localSheetId="37">'5.4-Viv y Ot. Serv Com No Espec'!$A$48</definedName>
    <definedName name="FORMATO_ABAJO" localSheetId="33">'5-Vivie.y Ot. Serv Comunit'!$A$66</definedName>
    <definedName name="FORMATO_ABAJO" localSheetId="39">'6- Salud'!$A$57</definedName>
    <definedName name="FORMATO_ABAJO" localSheetId="40">'6.1-Servi. Hospit'!$A$47</definedName>
    <definedName name="FORMATO_ABAJO" localSheetId="41">'6.2-Servi. Salud Pública'!$A$54</definedName>
    <definedName name="FORMATO_ABAJO" localSheetId="42">'6.4-Serv Salud No Espec.'!$A$44</definedName>
    <definedName name="FORMATO_ABAJO" localSheetId="45">'7.1-Serv Recre. y Deport.'!#REF!</definedName>
    <definedName name="FORMATO_ABAJO" localSheetId="46">'7.2-Servicios Culturales'!#REF!</definedName>
    <definedName name="FORMATO_ABAJO" localSheetId="47">'7.3-Serv.Edit, Radio y Telev.'!#REF!</definedName>
    <definedName name="FORMATO_ABAJO" localSheetId="44">'7-Serv Rec, Dep, Cul y Relig.'!#REF!</definedName>
    <definedName name="FORMATO_ABAJO" localSheetId="50">'8.2-Ense. PostSec No Terc o Par'!#REF!</definedName>
    <definedName name="FORMATO_ABAJO" localSheetId="51">'8.3-Ense.Tercia o Universit'!$A$46</definedName>
    <definedName name="FORMATO_ABAJO" localSheetId="52">'8.4-Ens No Atrib a Nin. Nivel'!#REF!</definedName>
    <definedName name="FORMATO_ABAJO" localSheetId="53">'8.5-Ense. No Especif.'!$A$54</definedName>
    <definedName name="FORMATO_ABAJO" localSheetId="49">'8-Educación'!$A$55</definedName>
    <definedName name="FORMATO_ABAJO" localSheetId="56">'9.1-Pensiones'!$A$46</definedName>
    <definedName name="FORMATO_ABAJO" localSheetId="57">'9.2-Ayuda a Familias'!#REF!</definedName>
    <definedName name="FORMATO_ABAJO" localSheetId="58">'9.3-Exc Social No Espec.'!#REF!</definedName>
    <definedName name="FORMATO_ABAJO" localSheetId="59">'9.4-Protec.Social No Especi.'!#REF!</definedName>
    <definedName name="FORMATO_ABAJO" localSheetId="55">'9-Protección Social'!#REF!</definedName>
    <definedName name="FORMATO_ABAJO" localSheetId="1">#REF!</definedName>
    <definedName name="FORMATO_ABAJO" localSheetId="6">'Funcional entidades'!$A$70</definedName>
    <definedName name="FORMATO_ABAJO" localSheetId="5">'Funcional Total'!#REF!</definedName>
    <definedName name="FORMATO_ABAJO" localSheetId="2">#REF!</definedName>
    <definedName name="FORMATO_ABAJO" localSheetId="3">#REF!</definedName>
    <definedName name="FORMATO_ABAJO" localSheetId="7">#REF!</definedName>
    <definedName name="FORMATO_ABAJO" localSheetId="15">#REF!</definedName>
    <definedName name="FORMATO_ABAJO" localSheetId="20">#REF!</definedName>
    <definedName name="FORMATO_ABAJO" localSheetId="29">#REF!</definedName>
    <definedName name="FORMATO_ABAJO" localSheetId="32">#REF!</definedName>
    <definedName name="FORMATO_ABAJO" localSheetId="38">#REF!</definedName>
    <definedName name="FORMATO_ABAJO" localSheetId="43">#REF!</definedName>
    <definedName name="FORMATO_ABAJO" localSheetId="48">#REF!</definedName>
    <definedName name="FORMATO_ABAJO" localSheetId="54">#REF!</definedName>
    <definedName name="FORMATO_ABAJO">CONSOLIDADO!$A$70</definedName>
    <definedName name="Print_Titles" localSheetId="9">'1.1-Asuntos financie.'!$A:$A,'1.1-Asuntos financie.'!$1:$10</definedName>
    <definedName name="Print_Titles" localSheetId="10">'1.2-Asuntos Legisl.'!$A:$A,'1.2-Asuntos Legisl.'!$1:$10</definedName>
    <definedName name="Print_Titles" localSheetId="11">'1.3-Servicios Gener.'!$A:$A,'1.3-Servicios Gener.'!$1:$10</definedName>
    <definedName name="Print_Titles" localSheetId="12">'1.4-Inv y D.R  con SPG'!$A:$A,'1.4-Inv y D.R  con SPG'!$1:$7</definedName>
    <definedName name="Print_Titles" localSheetId="13">'1.5-Transac. Deuda Pública'!$A:$A,'1.5-Transac. Deuda Pública'!$1:$10</definedName>
    <definedName name="Print_Titles" localSheetId="14">'1.6-Servicios Electo.'!$A:$A,'1.6-Servicios Electo.'!$1:$10</definedName>
    <definedName name="Print_Titles" localSheetId="8">'1-SER.PUB.GENER.'!$A:$A,'1-SER.PUB.GENER.'!$1:$10</definedName>
    <definedName name="Print_Titles" localSheetId="16">'2- Orden Públ. y Segur.'!$A:$A,'2- Orden Públ. y Segur.'!$1:$10</definedName>
    <definedName name="Print_Titles" localSheetId="17">'2.2-Justicia'!$A:$A,'2.2-Justicia'!$1:$10</definedName>
    <definedName name="Print_Titles" localSheetId="18">'2.4-Protec. Incen y Ot Event'!$A:$A,'2.4-Protec. Incen y Ot Event'!$1:$10</definedName>
    <definedName name="Print_Titles" localSheetId="19">'2.5-Ord Púb y Seg No Espe.'!$A:$A,'2.5-Ord Púb y Seg No Espe.'!$1:$10</definedName>
    <definedName name="Print_Titles" localSheetId="22">'3.1- Asun.Econ, Com.y Laboral'!$A:$A,'3.1- Asun.Econ, Com.y Laboral'!$1:$10</definedName>
    <definedName name="Print_Titles" localSheetId="23">'3.2-Agr, Gan, Silvi, Pes y Caza'!$A:$A,'3.2-Agr, Gan, Silvi, Pes y Caza'!$1:$10</definedName>
    <definedName name="Print_Titles" localSheetId="24">'3.3-Combust y Energía'!$A:$A,'3.3-Combust y Energía'!$1:$10</definedName>
    <definedName name="Print_Titles" localSheetId="25">'3.5-Transporte'!$A:$A,'3.5-Transporte'!$1:$11</definedName>
    <definedName name="Print_Titles" localSheetId="26">'3.6-Comunic.'!$A:$A,'3.6-Comunic.'!$1:$10</definedName>
    <definedName name="Print_Titles" localSheetId="27">'3.7-Turis. y Otras Indu.'!$A:$A,'3.7-Turis. y Otras Indu.'!$1:$10</definedName>
    <definedName name="Print_Titles" localSheetId="28">'3.8-Asuntos Econ No Especi.'!$A:$A,'3.8-Asuntos Econ No Especi.'!$1:$10</definedName>
    <definedName name="Print_Titles" localSheetId="21">'3-Asuntos Económicos'!$A:$A,'3-Asuntos Económicos'!$1:$10</definedName>
    <definedName name="Print_Titles" localSheetId="30">'4- Protec. Medio Ambiente '!$A:$A,'4- Protec. Medio Ambiente '!$1:$10</definedName>
    <definedName name="Print_Titles" localSheetId="31">'4.2-Prot Medio Amb No Espec.'!$A:$A,'4.2-Prot Medio Amb No Espec.'!$1:$10</definedName>
    <definedName name="Print_Titles" localSheetId="34">'5.1-Urbanización'!$A:$A,'5.1-Urbanización'!$1:$10</definedName>
    <definedName name="Print_Titles" localSheetId="35">'5.2-Desarrollo Comunitario'!$A:$A,'5.2-Desarrollo Comunitario'!$1:$10</definedName>
    <definedName name="Print_Titles" localSheetId="36">'5.3-Abastec. de Agua'!$A:$A,'5.3-Abastec. de Agua'!$1:$10</definedName>
    <definedName name="Print_Titles" localSheetId="37">'5.4-Viv y Ot. Serv Com No Espec'!$A:$A,'5.4-Viv y Ot. Serv Com No Espec'!$1:$10</definedName>
    <definedName name="Print_Titles" localSheetId="33">'5-Vivie.y Ot. Serv Comunit'!$A:$A,'5-Vivie.y Ot. Serv Comunit'!$1:$10</definedName>
    <definedName name="Print_Titles" localSheetId="39">'6- Salud'!$A:$A,'6- Salud'!$1:$10</definedName>
    <definedName name="Print_Titles" localSheetId="40">'6.1-Servi. Hospit'!$A:$A,'6.1-Servi. Hospit'!$1:$10</definedName>
    <definedName name="Print_Titles" localSheetId="41">'6.2-Servi. Salud Pública'!$A:$A,'6.2-Servi. Salud Pública'!$1:$10</definedName>
    <definedName name="Print_Titles" localSheetId="42">'6.4-Serv Salud No Espec.'!$A:$A,'6.4-Serv Salud No Espec.'!$1:$10</definedName>
    <definedName name="Print_Titles" localSheetId="45">'7.1-Serv Recre. y Deport.'!$A:$A,'7.1-Serv Recre. y Deport.'!$1:$10</definedName>
    <definedName name="Print_Titles" localSheetId="46">'7.2-Servicios Culturales'!$A:$A,'7.2-Servicios Culturales'!$1:$10</definedName>
    <definedName name="Print_Titles" localSheetId="47">'7.3-Serv.Edit, Radio y Telev.'!$A:$A,'7.3-Serv.Edit, Radio y Telev.'!$1:$10</definedName>
    <definedName name="Print_Titles" localSheetId="44">'7-Serv Rec, Dep, Cul y Relig.'!$A:$A,'7-Serv Rec, Dep, Cul y Relig.'!$1:$10</definedName>
    <definedName name="Print_Titles" localSheetId="50">'8.2-Ense. PostSec No Terc o Par'!$A:$A,'8.2-Ense. PostSec No Terc o Par'!$1:$10</definedName>
    <definedName name="Print_Titles" localSheetId="51">'8.3-Ense.Tercia o Universit'!$A:$A,'8.3-Ense.Tercia o Universit'!$1:$10</definedName>
    <definedName name="Print_Titles" localSheetId="52">'8.4-Ens No Atrib a Nin. Nivel'!$A:$A,'8.4-Ens No Atrib a Nin. Nivel'!$1:$10</definedName>
    <definedName name="Print_Titles" localSheetId="53">'8.5-Ense. No Especif.'!$A:$A,'8.5-Ense. No Especif.'!$1:$10</definedName>
    <definedName name="Print_Titles" localSheetId="49">'8-Educación'!$A:$A,'8-Educación'!$1:$10</definedName>
    <definedName name="Print_Titles" localSheetId="56">'9.1-Pensiones'!$A:$A,'9.1-Pensiones'!$1:$10</definedName>
    <definedName name="Print_Titles" localSheetId="57">'9.2-Ayuda a Familias'!$A:$A,'9.2-Ayuda a Familias'!$1:$10</definedName>
    <definedName name="Print_Titles" localSheetId="58">'9.3-Exc Social No Espec.'!$A:$A,'9.3-Exc Social No Espec.'!$1:$10</definedName>
    <definedName name="Print_Titles" localSheetId="59">'9.4-Protec.Social No Especi.'!$A:$A,'9.4-Protec.Social No Especi.'!$1:$10</definedName>
    <definedName name="Print_Titles" localSheetId="55">'9-Protección Social'!$A:$A,'9-Protección Social'!$1:$10</definedName>
    <definedName name="Print_Titles" localSheetId="4">CONSOLIDADO!$A:$A,CONSOLIDADO!$1:$10</definedName>
    <definedName name="Print_Titles" localSheetId="6">'Funcional entidades'!$A:$A,'Funcional entidades'!$1:$10</definedName>
    <definedName name="Print_Titles" localSheetId="5">'Funcional Total'!$A:$A,'Funcional Total'!$1:$11</definedName>
    <definedName name="Titulo" localSheetId="9">'1.1-Asuntos financie.'!$A$5</definedName>
    <definedName name="Titulo" localSheetId="10">'1.2-Asuntos Legisl.'!#REF!</definedName>
    <definedName name="Titulo" localSheetId="11">'1.3-Servicios Gener.'!$A$5</definedName>
    <definedName name="Titulo" localSheetId="12">'1.4-Inv y D.R  con SPG'!$A$2</definedName>
    <definedName name="Titulo" localSheetId="13">'1.5-Transac. Deuda Pública'!#REF!</definedName>
    <definedName name="Titulo" localSheetId="14">'1.6-Servicios Electo.'!#REF!</definedName>
    <definedName name="Titulo" localSheetId="8">'1-SER.PUB.GENER.'!$A$5</definedName>
    <definedName name="Titulo" localSheetId="16">'2- Orden Públ. y Segur.'!#REF!</definedName>
    <definedName name="Titulo" localSheetId="17">'2.2-Justicia'!#REF!</definedName>
    <definedName name="Titulo" localSheetId="18">'2.4-Protec. Incen y Ot Event'!#REF!</definedName>
    <definedName name="Titulo" localSheetId="19">'2.5-Ord Púb y Seg No Espe.'!#REF!</definedName>
    <definedName name="Titulo" localSheetId="22">'3.1- Asun.Econ, Com.y Laboral'!$B$5</definedName>
    <definedName name="Titulo" localSheetId="23">'3.2-Agr, Gan, Silvi, Pes y Caza'!#REF!</definedName>
    <definedName name="Titulo" localSheetId="24">'3.3-Combust y Energía'!$A$5</definedName>
    <definedName name="Titulo" localSheetId="25">'3.5-Transporte'!#REF!</definedName>
    <definedName name="Titulo" localSheetId="26">'3.6-Comunic.'!$A$5</definedName>
    <definedName name="Titulo" localSheetId="27">'3.7-Turis. y Otras Indu.'!$A$5</definedName>
    <definedName name="Titulo" localSheetId="28">'3.8-Asuntos Econ No Especi.'!$A$5</definedName>
    <definedName name="Titulo" localSheetId="21">'3-Asuntos Económicos'!$B$5</definedName>
    <definedName name="Titulo" localSheetId="30">'4- Protec. Medio Ambiente '!$A$5</definedName>
    <definedName name="Titulo" localSheetId="31">'4.2-Prot Medio Amb No Espec.'!$A$5</definedName>
    <definedName name="Titulo" localSheetId="34">'5.1-Urbanización'!$A$5</definedName>
    <definedName name="Titulo" localSheetId="35">'5.2-Desarrollo Comunitario'!$A$5</definedName>
    <definedName name="Titulo" localSheetId="36">'5.3-Abastec. de Agua'!$A$5</definedName>
    <definedName name="Titulo" localSheetId="37">'5.4-Viv y Ot. Serv Com No Espec'!$A$5</definedName>
    <definedName name="Titulo" localSheetId="33">'5-Vivie.y Ot. Serv Comunit'!$A$5</definedName>
    <definedName name="Titulo" localSheetId="39">'6- Salud'!$A$5</definedName>
    <definedName name="Titulo" localSheetId="40">'6.1-Servi. Hospit'!$A$5</definedName>
    <definedName name="Titulo" localSheetId="41">'6.2-Servi. Salud Pública'!$A$5</definedName>
    <definedName name="Titulo" localSheetId="42">'6.4-Serv Salud No Espec.'!$A$5</definedName>
    <definedName name="Titulo" localSheetId="45">'7.1-Serv Recre. y Deport.'!$A$5</definedName>
    <definedName name="Titulo" localSheetId="46">'7.2-Servicios Culturales'!#REF!</definedName>
    <definedName name="Titulo" localSheetId="47">'7.3-Serv.Edit, Radio y Telev.'!$A$5</definedName>
    <definedName name="Titulo" localSheetId="44">'7-Serv Rec, Dep, Cul y Relig.'!$A$5</definedName>
    <definedName name="Titulo" localSheetId="50">'8.2-Ense. PostSec No Terc o Par'!$A$5</definedName>
    <definedName name="Titulo" localSheetId="51">'8.3-Ense.Tercia o Universit'!$A$5</definedName>
    <definedName name="Titulo" localSheetId="52">'8.4-Ens No Atrib a Nin. Nivel'!$A$5</definedName>
    <definedName name="Titulo" localSheetId="53">'8.5-Ense. No Especif.'!$A$5</definedName>
    <definedName name="Titulo" localSheetId="49">'8-Educación'!$A$5</definedName>
    <definedName name="Titulo" localSheetId="56">'9.1-Pensiones'!$A$5</definedName>
    <definedName name="Titulo" localSheetId="57">'9.2-Ayuda a Familias'!$A$5</definedName>
    <definedName name="Titulo" localSheetId="58">'9.3-Exc Social No Espec.'!$A$5</definedName>
    <definedName name="Titulo" localSheetId="59">'9.4-Protec.Social No Especi.'!$A$5</definedName>
    <definedName name="Titulo" localSheetId="55">'9-Protección Social'!$A$5</definedName>
    <definedName name="Titulo" localSheetId="1">#REF!</definedName>
    <definedName name="Titulo" localSheetId="6">'Funcional entidades'!$A$5</definedName>
    <definedName name="Titulo" localSheetId="5">'Funcional Total'!$B$5</definedName>
    <definedName name="Titulo" localSheetId="2">#REF!</definedName>
    <definedName name="Titulo" localSheetId="3">#REF!</definedName>
    <definedName name="Titulo" localSheetId="7">#REF!</definedName>
    <definedName name="Titulo" localSheetId="15">#REF!</definedName>
    <definedName name="Titulo" localSheetId="20">#REF!</definedName>
    <definedName name="Titulo" localSheetId="29">#REF!</definedName>
    <definedName name="Titulo" localSheetId="32">#REF!</definedName>
    <definedName name="Titulo" localSheetId="38">#REF!</definedName>
    <definedName name="Titulo" localSheetId="43">#REF!</definedName>
    <definedName name="Titulo" localSheetId="48">#REF!</definedName>
    <definedName name="Titulo" localSheetId="54">#REF!</definedName>
    <definedName name="Titulo">CONSOLIDADO!$A$5</definedName>
    <definedName name="_xlnm.Print_Titles" localSheetId="22">'3.1- Asun.Econ, Com.y Laboral'!$A:$A,'3.1- Asun.Econ, Com.y Laboral'!$1:$10</definedName>
    <definedName name="_xlnm.Print_Titles" localSheetId="23">'3.2-Agr, Gan, Silvi, Pes y Caza'!$A:$A,'3.2-Agr, Gan, Silvi, Pes y Caza'!$1:$10</definedName>
    <definedName name="_xlnm.Print_Titles" localSheetId="25">'3.5-Transporte'!$A:$A,'3.5-Transporte'!$1:$11</definedName>
    <definedName name="_xlnm.Print_Titles" localSheetId="21">'3-Asuntos Económicos'!$A:$A,'3-Asuntos Económicos'!$1:$11</definedName>
    <definedName name="_xlnm.Print_Titles" localSheetId="46">'7.2-Servicios Culturales'!$A:$A,'7.2-Servicios Culturales'!$1:$11</definedName>
    <definedName name="_xlnm.Print_Titles" localSheetId="1">Entidades!$1:$1</definedName>
    <definedName name="_xlnm.Print_Titles" localSheetId="5">'Funcional Total'!$A:$A</definedName>
    <definedName name="_xlnm.Print_Titles" localSheetId="2">Histórico!$A:$A</definedName>
    <definedName name="_xlnm.Print_Titles" localSheetId="3">'Histórico (sin diferencial)'!$A:$A</definedName>
    <definedName name="UnidadMonetaria" localSheetId="9">'1.1-Asuntos financie.'!$A$8</definedName>
    <definedName name="UnidadMonetaria" localSheetId="10">'1.2-Asuntos Legisl.'!#REF!</definedName>
    <definedName name="UnidadMonetaria" localSheetId="11">'1.3-Servicios Gener.'!$A$8</definedName>
    <definedName name="UnidadMonetaria" localSheetId="12">'1.4-Inv y D.R  con SPG'!$A$5</definedName>
    <definedName name="UnidadMonetaria" localSheetId="13">'1.5-Transac. Deuda Pública'!#REF!</definedName>
    <definedName name="UnidadMonetaria" localSheetId="14">'1.6-Servicios Electo.'!#REF!</definedName>
    <definedName name="UnidadMonetaria" localSheetId="8">'1-SER.PUB.GENER.'!$A$8</definedName>
    <definedName name="UnidadMonetaria" localSheetId="16">'2- Orden Públ. y Segur.'!#REF!</definedName>
    <definedName name="UnidadMonetaria" localSheetId="17">'2.2-Justicia'!#REF!</definedName>
    <definedName name="UnidadMonetaria" localSheetId="18">'2.4-Protec. Incen y Ot Event'!#REF!</definedName>
    <definedName name="UnidadMonetaria" localSheetId="19">'2.5-Ord Púb y Seg No Espe.'!#REF!</definedName>
    <definedName name="UnidadMonetaria" localSheetId="22">'3.1- Asun.Econ, Com.y Laboral'!$B$8</definedName>
    <definedName name="UnidadMonetaria" localSheetId="23">'3.2-Agr, Gan, Silvi, Pes y Caza'!#REF!</definedName>
    <definedName name="UnidadMonetaria" localSheetId="24">'3.3-Combust y Energía'!$A$8</definedName>
    <definedName name="UnidadMonetaria" localSheetId="25">'3.5-Transporte'!#REF!</definedName>
    <definedName name="UnidadMonetaria" localSheetId="26">'3.6-Comunic.'!$A$8</definedName>
    <definedName name="UnidadMonetaria" localSheetId="27">'3.7-Turis. y Otras Indu.'!$A$8</definedName>
    <definedName name="UnidadMonetaria" localSheetId="28">'3.8-Asuntos Econ No Especi.'!$A$8</definedName>
    <definedName name="UnidadMonetaria" localSheetId="21">'3-Asuntos Económicos'!$B$8</definedName>
    <definedName name="UnidadMonetaria" localSheetId="30">'4- Protec. Medio Ambiente '!$A$8</definedName>
    <definedName name="UnidadMonetaria" localSheetId="31">'4.2-Prot Medio Amb No Espec.'!$A$8</definedName>
    <definedName name="UnidadMonetaria" localSheetId="34">'5.1-Urbanización'!$A$8</definedName>
    <definedName name="UnidadMonetaria" localSheetId="35">'5.2-Desarrollo Comunitario'!$A$8</definedName>
    <definedName name="UnidadMonetaria" localSheetId="36">'5.3-Abastec. de Agua'!$A$8</definedName>
    <definedName name="UnidadMonetaria" localSheetId="37">'5.4-Viv y Ot. Serv Com No Espec'!$A$8</definedName>
    <definedName name="UnidadMonetaria" localSheetId="33">'5-Vivie.y Ot. Serv Comunit'!$A$8</definedName>
    <definedName name="UnidadMonetaria" localSheetId="39">'6- Salud'!$A$8</definedName>
    <definedName name="UnidadMonetaria" localSheetId="40">'6.1-Servi. Hospit'!$A$8</definedName>
    <definedName name="UnidadMonetaria" localSheetId="41">'6.2-Servi. Salud Pública'!$A$8</definedName>
    <definedName name="UnidadMonetaria" localSheetId="42">'6.4-Serv Salud No Espec.'!$A$8</definedName>
    <definedName name="UnidadMonetaria" localSheetId="45">'7.1-Serv Recre. y Deport.'!$A$8</definedName>
    <definedName name="UnidadMonetaria" localSheetId="46">'7.2-Servicios Culturales'!#REF!</definedName>
    <definedName name="UnidadMonetaria" localSheetId="47">'7.3-Serv.Edit, Radio y Telev.'!$A$8</definedName>
    <definedName name="UnidadMonetaria" localSheetId="44">'7-Serv Rec, Dep, Cul y Relig.'!$A$8</definedName>
    <definedName name="UnidadMonetaria" localSheetId="50">'8.2-Ense. PostSec No Terc o Par'!$A$8</definedName>
    <definedName name="UnidadMonetaria" localSheetId="51">'8.3-Ense.Tercia o Universit'!$A$8</definedName>
    <definedName name="UnidadMonetaria" localSheetId="52">'8.4-Ens No Atrib a Nin. Nivel'!$A$8</definedName>
    <definedName name="UnidadMonetaria" localSheetId="53">'8.5-Ense. No Especif.'!$A$8</definedName>
    <definedName name="UnidadMonetaria" localSheetId="49">'8-Educación'!$A$8</definedName>
    <definedName name="UnidadMonetaria" localSheetId="56">'9.1-Pensiones'!$A$8</definedName>
    <definedName name="UnidadMonetaria" localSheetId="57">'9.2-Ayuda a Familias'!$A$8</definedName>
    <definedName name="UnidadMonetaria" localSheetId="58">'9.3-Exc Social No Espec.'!$A$8</definedName>
    <definedName name="UnidadMonetaria" localSheetId="59">'9.4-Protec.Social No Especi.'!$A$8</definedName>
    <definedName name="UnidadMonetaria" localSheetId="55">'9-Protección Social'!$A$8</definedName>
    <definedName name="UnidadMonetaria" localSheetId="1">#REF!</definedName>
    <definedName name="UnidadMonetaria" localSheetId="6">'Funcional entidades'!$A$8</definedName>
    <definedName name="UnidadMonetaria" localSheetId="5">'Funcional Total'!$B$8</definedName>
    <definedName name="UnidadMonetaria" localSheetId="2">#REF!</definedName>
    <definedName name="UnidadMonetaria" localSheetId="3">#REF!</definedName>
    <definedName name="UnidadMonetaria" localSheetId="7">#REF!</definedName>
    <definedName name="UnidadMonetaria" localSheetId="15">#REF!</definedName>
    <definedName name="UnidadMonetaria" localSheetId="20">#REF!</definedName>
    <definedName name="UnidadMonetaria" localSheetId="29">#REF!</definedName>
    <definedName name="UnidadMonetaria" localSheetId="32">#REF!</definedName>
    <definedName name="UnidadMonetaria" localSheetId="38">#REF!</definedName>
    <definedName name="UnidadMonetaria" localSheetId="43">#REF!</definedName>
    <definedName name="UnidadMonetaria" localSheetId="48">#REF!</definedName>
    <definedName name="UnidadMonetaria" localSheetId="54">#REF!</definedName>
    <definedName name="UnidadMonetaria">CONSOLIDADO!$A$8</definedName>
  </definedNames>
  <calcPr calcId="191029"/>
</workbook>
</file>

<file path=xl/calcChain.xml><?xml version="1.0" encoding="utf-8"?>
<calcChain xmlns="http://schemas.openxmlformats.org/spreadsheetml/2006/main">
  <c r="P233" i="8" l="1"/>
  <c r="P230" i="8"/>
  <c r="P229" i="8"/>
  <c r="P228" i="8"/>
  <c r="P227" i="8"/>
  <c r="P226" i="8"/>
  <c r="P224" i="8"/>
  <c r="P223" i="8"/>
  <c r="P222" i="8"/>
  <c r="P221" i="8"/>
  <c r="P220" i="8"/>
  <c r="P219" i="8"/>
  <c r="P217" i="8"/>
  <c r="P216" i="8"/>
  <c r="P215" i="8"/>
  <c r="P214" i="8"/>
  <c r="P213" i="8"/>
  <c r="P212" i="8"/>
  <c r="P210" i="8"/>
  <c r="P209" i="8"/>
  <c r="P208" i="8"/>
  <c r="P207" i="8"/>
  <c r="P206" i="8"/>
  <c r="P204" i="8"/>
  <c r="P203" i="8"/>
  <c r="P202" i="8"/>
  <c r="P201" i="8"/>
  <c r="P200" i="8"/>
  <c r="P198" i="8"/>
  <c r="P197" i="8"/>
  <c r="P196" i="8"/>
  <c r="P194" i="8"/>
  <c r="P193" i="8"/>
  <c r="P192" i="8"/>
  <c r="P191" i="8"/>
  <c r="P190" i="8"/>
  <c r="P189" i="8"/>
  <c r="P188" i="8"/>
  <c r="P187" i="8"/>
  <c r="P186" i="8"/>
  <c r="P184" i="8"/>
  <c r="P183" i="8"/>
  <c r="P182" i="8"/>
  <c r="P181" i="8"/>
  <c r="P180" i="8"/>
  <c r="P179" i="8"/>
  <c r="P177" i="8"/>
  <c r="P176" i="8"/>
  <c r="P175" i="8"/>
  <c r="P174" i="8"/>
  <c r="P173" i="8"/>
  <c r="P172" i="8"/>
  <c r="P171" i="8"/>
  <c r="P155" i="8"/>
  <c r="P152" i="8"/>
  <c r="P151" i="8"/>
  <c r="P150" i="8"/>
  <c r="P149" i="8"/>
  <c r="P148" i="8"/>
  <c r="P146" i="8"/>
  <c r="P145" i="8"/>
  <c r="P144" i="8"/>
  <c r="P143" i="8"/>
  <c r="P142" i="8"/>
  <c r="P141" i="8"/>
  <c r="P139" i="8"/>
  <c r="P138" i="8"/>
  <c r="P137" i="8"/>
  <c r="P136" i="8"/>
  <c r="P135" i="8"/>
  <c r="P134" i="8"/>
  <c r="P132" i="8"/>
  <c r="P131" i="8"/>
  <c r="P130" i="8"/>
  <c r="P129" i="8"/>
  <c r="P128" i="8"/>
  <c r="P126" i="8"/>
  <c r="P125" i="8"/>
  <c r="P124" i="8"/>
  <c r="P123" i="8"/>
  <c r="P122" i="8"/>
  <c r="P120" i="8"/>
  <c r="P119" i="8"/>
  <c r="P118" i="8"/>
  <c r="P116" i="8"/>
  <c r="P115" i="8"/>
  <c r="P114" i="8"/>
  <c r="P113" i="8"/>
  <c r="P112" i="8"/>
  <c r="P111" i="8"/>
  <c r="P110" i="8"/>
  <c r="P109" i="8"/>
  <c r="P108" i="8"/>
  <c r="P106" i="8"/>
  <c r="P105" i="8"/>
  <c r="P104" i="8"/>
  <c r="P103" i="8"/>
  <c r="P102" i="8"/>
  <c r="P101" i="8"/>
  <c r="P99" i="8"/>
  <c r="P98" i="8"/>
  <c r="P97" i="8"/>
  <c r="P96" i="8"/>
  <c r="P95" i="8"/>
  <c r="P94" i="8"/>
  <c r="P93" i="8"/>
  <c r="U230" i="7"/>
  <c r="U227" i="7"/>
  <c r="U226" i="7"/>
  <c r="U225" i="7"/>
  <c r="U224" i="7"/>
  <c r="U223" i="7"/>
  <c r="U221" i="7"/>
  <c r="U220" i="7"/>
  <c r="U219" i="7"/>
  <c r="U218" i="7"/>
  <c r="U217" i="7"/>
  <c r="U216" i="7"/>
  <c r="U214" i="7"/>
  <c r="U213" i="7"/>
  <c r="U212" i="7"/>
  <c r="U211" i="7"/>
  <c r="U210" i="7"/>
  <c r="U209" i="7"/>
  <c r="U207" i="7"/>
  <c r="U206" i="7"/>
  <c r="U205" i="7"/>
  <c r="U204" i="7"/>
  <c r="U203" i="7"/>
  <c r="U201" i="7"/>
  <c r="U200" i="7"/>
  <c r="U199" i="7"/>
  <c r="U198" i="7"/>
  <c r="U197" i="7"/>
  <c r="U195" i="7"/>
  <c r="U194" i="7"/>
  <c r="U193" i="7"/>
  <c r="U191" i="7"/>
  <c r="U190" i="7"/>
  <c r="U189" i="7"/>
  <c r="U188" i="7"/>
  <c r="U187" i="7"/>
  <c r="U186" i="7"/>
  <c r="U185" i="7"/>
  <c r="U184" i="7"/>
  <c r="U183" i="7"/>
  <c r="U181" i="7"/>
  <c r="U180" i="7"/>
  <c r="U179" i="7"/>
  <c r="U178" i="7"/>
  <c r="U177" i="7"/>
  <c r="U176" i="7"/>
  <c r="U174" i="7"/>
  <c r="U173" i="7"/>
  <c r="U172" i="7"/>
  <c r="U171" i="7"/>
  <c r="U170" i="7"/>
  <c r="U169" i="7"/>
  <c r="U168" i="7"/>
  <c r="U153" i="7"/>
  <c r="U150" i="7"/>
  <c r="U149" i="7"/>
  <c r="U148" i="7"/>
  <c r="U147" i="7"/>
  <c r="U146" i="7"/>
  <c r="U144" i="7"/>
  <c r="U143" i="7"/>
  <c r="U142" i="7"/>
  <c r="U141" i="7"/>
  <c r="U140" i="7"/>
  <c r="U139" i="7"/>
  <c r="U137" i="7"/>
  <c r="U136" i="7"/>
  <c r="U135" i="7"/>
  <c r="U134" i="7"/>
  <c r="U133" i="7"/>
  <c r="U132" i="7"/>
  <c r="U130" i="7"/>
  <c r="U129" i="7"/>
  <c r="U128" i="7"/>
  <c r="U127" i="7"/>
  <c r="U126" i="7"/>
  <c r="U124" i="7"/>
  <c r="U123" i="7"/>
  <c r="U122" i="7"/>
  <c r="U121" i="7"/>
  <c r="U120" i="7"/>
  <c r="U118" i="7"/>
  <c r="U117" i="7"/>
  <c r="U116" i="7"/>
  <c r="U114" i="7"/>
  <c r="U113" i="7"/>
  <c r="U112" i="7"/>
  <c r="U111" i="7"/>
  <c r="U110" i="7"/>
  <c r="U109" i="7"/>
  <c r="U108" i="7"/>
  <c r="U107" i="7"/>
  <c r="U106" i="7"/>
  <c r="U104" i="7"/>
  <c r="U103" i="7"/>
  <c r="U102" i="7"/>
  <c r="U101" i="7"/>
  <c r="U100" i="7"/>
  <c r="U99" i="7"/>
  <c r="U97" i="7"/>
  <c r="U96" i="7"/>
  <c r="U95" i="7"/>
  <c r="U94" i="7"/>
  <c r="U93" i="7"/>
  <c r="U92" i="7"/>
  <c r="U91" i="7"/>
  <c r="A37" i="6" l="1"/>
  <c r="A17" i="6" l="1"/>
  <c r="A20" i="6" s="1"/>
  <c r="E13" i="68" l="1"/>
  <c r="E14" i="68"/>
  <c r="E15" i="68"/>
  <c r="E16" i="68"/>
  <c r="E17" i="68"/>
  <c r="E18" i="68"/>
  <c r="E19" i="68"/>
  <c r="E20" i="68"/>
  <c r="E21" i="68"/>
  <c r="E22" i="68"/>
  <c r="E23" i="68"/>
  <c r="E24" i="68"/>
  <c r="E25" i="68"/>
  <c r="E26" i="68"/>
  <c r="E27" i="68"/>
  <c r="E28" i="68"/>
  <c r="E29" i="68"/>
  <c r="E30" i="68"/>
  <c r="E31" i="68"/>
  <c r="E32" i="68"/>
  <c r="E33" i="68"/>
  <c r="E34" i="68"/>
  <c r="E35" i="68"/>
  <c r="E36" i="68"/>
  <c r="E37" i="68"/>
  <c r="E38" i="68"/>
  <c r="E39" i="68"/>
  <c r="E40" i="68"/>
  <c r="E41" i="68"/>
  <c r="E42" i="68"/>
  <c r="E43" i="68"/>
  <c r="E44" i="68"/>
  <c r="E45" i="68"/>
  <c r="E46" i="68"/>
  <c r="E47" i="68"/>
  <c r="E48" i="68"/>
  <c r="E49" i="68"/>
  <c r="E50" i="68"/>
  <c r="E51" i="68"/>
  <c r="E52" i="68"/>
  <c r="E53" i="68"/>
  <c r="E54" i="68"/>
  <c r="E55" i="68"/>
  <c r="E56" i="68"/>
  <c r="E57" i="68"/>
  <c r="E58" i="68"/>
  <c r="E59" i="68"/>
  <c r="E60" i="68"/>
  <c r="E61" i="68"/>
  <c r="E62" i="68"/>
  <c r="E63" i="68"/>
  <c r="E64" i="68"/>
  <c r="E65" i="68"/>
  <c r="E66" i="68"/>
  <c r="E67" i="68"/>
  <c r="E68" i="68"/>
  <c r="E69" i="68"/>
  <c r="E12" i="68"/>
  <c r="D13" i="67"/>
  <c r="D14" i="67"/>
  <c r="D15" i="67"/>
  <c r="D16" i="67"/>
  <c r="D17" i="67"/>
  <c r="D18" i="67"/>
  <c r="D19" i="67"/>
  <c r="D20" i="67"/>
  <c r="D21" i="67"/>
  <c r="D22" i="67"/>
  <c r="D23" i="67"/>
  <c r="D24"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12" i="67"/>
  <c r="D13" i="66"/>
  <c r="D14" i="66"/>
  <c r="D15" i="66"/>
  <c r="D16" i="66"/>
  <c r="D17" i="66"/>
  <c r="D18" i="66"/>
  <c r="D19" i="66"/>
  <c r="D20" i="66"/>
  <c r="D21" i="66"/>
  <c r="D22" i="66"/>
  <c r="D23" i="66"/>
  <c r="D24" i="66"/>
  <c r="D25" i="66"/>
  <c r="D26" i="66"/>
  <c r="D27" i="66"/>
  <c r="D28" i="66"/>
  <c r="D29" i="66"/>
  <c r="D30" i="66"/>
  <c r="D31" i="66"/>
  <c r="D32" i="66"/>
  <c r="D33" i="66"/>
  <c r="D34" i="66"/>
  <c r="D35" i="66"/>
  <c r="D36" i="66"/>
  <c r="D37" i="66"/>
  <c r="D38" i="66"/>
  <c r="D39" i="66"/>
  <c r="D40" i="66"/>
  <c r="D41" i="66"/>
  <c r="D42" i="66"/>
  <c r="D43" i="66"/>
  <c r="D44" i="66"/>
  <c r="D45" i="66"/>
  <c r="D46" i="66"/>
  <c r="D47" i="66"/>
  <c r="D48" i="66"/>
  <c r="D49" i="66"/>
  <c r="D50" i="66"/>
  <c r="D51" i="66"/>
  <c r="D52" i="66"/>
  <c r="D53" i="66"/>
  <c r="D54" i="66"/>
  <c r="D55" i="66"/>
  <c r="D56" i="66"/>
  <c r="D57" i="66"/>
  <c r="D58" i="66"/>
  <c r="D59" i="66"/>
  <c r="D60" i="66"/>
  <c r="D61" i="66"/>
  <c r="D62" i="66"/>
  <c r="D63" i="66"/>
  <c r="D64" i="66"/>
  <c r="D65" i="66"/>
  <c r="D66" i="66"/>
  <c r="D67" i="66"/>
  <c r="D68" i="66"/>
  <c r="D69" i="66"/>
  <c r="D12" i="66"/>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12" i="65"/>
  <c r="E13" i="62"/>
  <c r="E14" i="62"/>
  <c r="E15" i="62"/>
  <c r="E16" i="62"/>
  <c r="E17" i="62"/>
  <c r="E18" i="62"/>
  <c r="E19" i="62"/>
  <c r="E20" i="62"/>
  <c r="E21" i="62"/>
  <c r="E22" i="62"/>
  <c r="E23" i="62"/>
  <c r="E24" i="62"/>
  <c r="E25" i="62"/>
  <c r="E26" i="62"/>
  <c r="E27" i="62"/>
  <c r="E28" i="62"/>
  <c r="E29" i="62"/>
  <c r="E30" i="62"/>
  <c r="E31" i="62"/>
  <c r="E32" i="62"/>
  <c r="E33" i="62"/>
  <c r="E34" i="62"/>
  <c r="E35" i="62"/>
  <c r="E36" i="62"/>
  <c r="E37" i="62"/>
  <c r="E38" i="62"/>
  <c r="E39" i="62"/>
  <c r="E40" i="62"/>
  <c r="E41" i="62"/>
  <c r="E42" i="62"/>
  <c r="E43" i="62"/>
  <c r="E44" i="62"/>
  <c r="E45" i="62"/>
  <c r="E46" i="62"/>
  <c r="E47" i="62"/>
  <c r="E48" i="62"/>
  <c r="E49" i="62"/>
  <c r="E50" i="62"/>
  <c r="E51" i="62"/>
  <c r="E52" i="62"/>
  <c r="E53" i="62"/>
  <c r="E54" i="62"/>
  <c r="E55" i="62"/>
  <c r="E56" i="62"/>
  <c r="E57" i="62"/>
  <c r="E58" i="62"/>
  <c r="E59" i="62"/>
  <c r="E60" i="62"/>
  <c r="E61" i="62"/>
  <c r="E62" i="62"/>
  <c r="E63" i="62"/>
  <c r="E64" i="62"/>
  <c r="E65" i="62"/>
  <c r="E66" i="62"/>
  <c r="E67" i="62"/>
  <c r="E68" i="62"/>
  <c r="E69" i="62"/>
  <c r="E12" i="62"/>
  <c r="C13" i="61"/>
  <c r="C14" i="61"/>
  <c r="C15" i="61"/>
  <c r="C16" i="61"/>
  <c r="C17" i="61"/>
  <c r="C18" i="61"/>
  <c r="C19" i="61"/>
  <c r="C20" i="61"/>
  <c r="C21" i="61"/>
  <c r="C22" i="61"/>
  <c r="C23" i="61"/>
  <c r="C24" i="61"/>
  <c r="C25" i="61"/>
  <c r="C26" i="61"/>
  <c r="C27" i="61"/>
  <c r="C28" i="61"/>
  <c r="C29" i="61"/>
  <c r="C30" i="61"/>
  <c r="C31" i="61"/>
  <c r="C32" i="61"/>
  <c r="C33" i="61"/>
  <c r="C34" i="61"/>
  <c r="C35" i="61"/>
  <c r="C36" i="61"/>
  <c r="C37" i="61"/>
  <c r="C38" i="61"/>
  <c r="C39" i="61"/>
  <c r="C40" i="61"/>
  <c r="C41" i="61"/>
  <c r="C42" i="61"/>
  <c r="C43" i="61"/>
  <c r="C44" i="61"/>
  <c r="C45" i="61"/>
  <c r="C46" i="61"/>
  <c r="C47" i="61"/>
  <c r="C48" i="61"/>
  <c r="C49" i="61"/>
  <c r="C50" i="61"/>
  <c r="C51" i="61"/>
  <c r="C52" i="61"/>
  <c r="C53" i="61"/>
  <c r="C54" i="61"/>
  <c r="C55" i="61"/>
  <c r="C56" i="61"/>
  <c r="C57" i="61"/>
  <c r="C58" i="61"/>
  <c r="C59" i="61"/>
  <c r="C60" i="61"/>
  <c r="C61" i="61"/>
  <c r="C62" i="61"/>
  <c r="C63" i="61"/>
  <c r="C64" i="61"/>
  <c r="C65" i="61"/>
  <c r="C66" i="61"/>
  <c r="C67" i="61"/>
  <c r="C68" i="61"/>
  <c r="C69" i="61"/>
  <c r="C12" i="61"/>
  <c r="I13" i="60"/>
  <c r="I14" i="60"/>
  <c r="I15" i="60"/>
  <c r="I16" i="60"/>
  <c r="I17" i="60"/>
  <c r="I18" i="60"/>
  <c r="I19" i="60"/>
  <c r="I20" i="60"/>
  <c r="I21" i="60"/>
  <c r="I22" i="60"/>
  <c r="I23" i="60"/>
  <c r="I24" i="60"/>
  <c r="I25" i="60"/>
  <c r="I26" i="60"/>
  <c r="I27" i="60"/>
  <c r="I28" i="60"/>
  <c r="I29" i="60"/>
  <c r="I30" i="60"/>
  <c r="I31" i="60"/>
  <c r="I32" i="60"/>
  <c r="I33" i="60"/>
  <c r="I34" i="60"/>
  <c r="I35" i="60"/>
  <c r="I36" i="60"/>
  <c r="I37" i="60"/>
  <c r="I38" i="60"/>
  <c r="I39" i="60"/>
  <c r="I40" i="60"/>
  <c r="I41" i="60"/>
  <c r="I42" i="60"/>
  <c r="I43" i="60"/>
  <c r="I44" i="60"/>
  <c r="I45" i="60"/>
  <c r="I46" i="60"/>
  <c r="I47" i="60"/>
  <c r="I48" i="60"/>
  <c r="I49" i="60"/>
  <c r="I50" i="60"/>
  <c r="I51" i="60"/>
  <c r="I52" i="60"/>
  <c r="I53" i="60"/>
  <c r="I54" i="60"/>
  <c r="I55" i="60"/>
  <c r="I56" i="60"/>
  <c r="I57" i="60"/>
  <c r="I58" i="60"/>
  <c r="I59" i="60"/>
  <c r="I60" i="60"/>
  <c r="I61" i="60"/>
  <c r="I62" i="60"/>
  <c r="I63" i="60"/>
  <c r="I64" i="60"/>
  <c r="I65" i="60"/>
  <c r="I66" i="60"/>
  <c r="I67" i="60"/>
  <c r="I68" i="60"/>
  <c r="I69" i="60"/>
  <c r="I12" i="60"/>
  <c r="D13" i="59"/>
  <c r="D14" i="59"/>
  <c r="D15" i="59"/>
  <c r="D16" i="59"/>
  <c r="D17" i="59"/>
  <c r="D18" i="59"/>
  <c r="D19" i="59"/>
  <c r="D20" i="59"/>
  <c r="D21" i="59"/>
  <c r="D22" i="59"/>
  <c r="D23" i="59"/>
  <c r="D24"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68" i="59"/>
  <c r="D69" i="59"/>
  <c r="D12" i="59"/>
  <c r="D13" i="54"/>
  <c r="D14" i="54"/>
  <c r="D15" i="54"/>
  <c r="D16" i="54"/>
  <c r="D17" i="54"/>
  <c r="D18" i="54"/>
  <c r="D19" i="54"/>
  <c r="D20" i="54"/>
  <c r="D21" i="54"/>
  <c r="D22" i="54"/>
  <c r="D23" i="54"/>
  <c r="D24" i="54"/>
  <c r="D25" i="54"/>
  <c r="D26" i="54"/>
  <c r="D27" i="54"/>
  <c r="D28" i="54"/>
  <c r="D29" i="54"/>
  <c r="D30" i="54"/>
  <c r="D31" i="54"/>
  <c r="D32" i="54"/>
  <c r="D33" i="54"/>
  <c r="D34" i="54"/>
  <c r="D35" i="54"/>
  <c r="D36" i="54"/>
  <c r="D37" i="54"/>
  <c r="D38" i="54"/>
  <c r="D39" i="54"/>
  <c r="D40" i="54"/>
  <c r="D41" i="54"/>
  <c r="D42" i="54"/>
  <c r="D43" i="54"/>
  <c r="D44" i="54"/>
  <c r="D45" i="54"/>
  <c r="D46" i="54"/>
  <c r="D47" i="54"/>
  <c r="D48" i="54"/>
  <c r="D49" i="54"/>
  <c r="D50" i="54"/>
  <c r="D51" i="54"/>
  <c r="D52" i="54"/>
  <c r="D53" i="54"/>
  <c r="D54" i="54"/>
  <c r="D55" i="54"/>
  <c r="D56" i="54"/>
  <c r="D57" i="54"/>
  <c r="D58" i="54"/>
  <c r="D59" i="54"/>
  <c r="D60" i="54"/>
  <c r="D61" i="54"/>
  <c r="D62" i="54"/>
  <c r="D63" i="54"/>
  <c r="D64" i="54"/>
  <c r="D65" i="54"/>
  <c r="D66" i="54"/>
  <c r="D67" i="54"/>
  <c r="D68" i="54"/>
  <c r="D69" i="54"/>
  <c r="D12" i="54"/>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12" i="53"/>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C48" i="52"/>
  <c r="C49" i="52"/>
  <c r="C50" i="52"/>
  <c r="C51" i="52"/>
  <c r="C52" i="52"/>
  <c r="C53" i="52"/>
  <c r="C54" i="52"/>
  <c r="C55" i="52"/>
  <c r="C56" i="52"/>
  <c r="C57" i="52"/>
  <c r="C58" i="52"/>
  <c r="C59" i="52"/>
  <c r="C60" i="52"/>
  <c r="C61" i="52"/>
  <c r="C62" i="52"/>
  <c r="C63" i="52"/>
  <c r="C64" i="52"/>
  <c r="C65" i="52"/>
  <c r="C66" i="52"/>
  <c r="C67" i="52"/>
  <c r="C68" i="52"/>
  <c r="C69" i="52"/>
  <c r="C12" i="52"/>
  <c r="E12" i="35"/>
  <c r="C13" i="49"/>
  <c r="C14" i="49"/>
  <c r="C15" i="49"/>
  <c r="C16" i="49"/>
  <c r="C17" i="49"/>
  <c r="C18" i="49"/>
  <c r="C19" i="49"/>
  <c r="C20" i="49"/>
  <c r="C21" i="49"/>
  <c r="C22" i="49"/>
  <c r="C23" i="49"/>
  <c r="C24" i="49"/>
  <c r="C25" i="49"/>
  <c r="C26" i="49"/>
  <c r="C27" i="49"/>
  <c r="C28" i="49"/>
  <c r="C29" i="49"/>
  <c r="C30" i="49"/>
  <c r="C31" i="49"/>
  <c r="C32" i="49"/>
  <c r="C33" i="49"/>
  <c r="C34" i="49"/>
  <c r="C35" i="49"/>
  <c r="C36" i="49"/>
  <c r="C37" i="49"/>
  <c r="C38" i="49"/>
  <c r="C39" i="49"/>
  <c r="C40" i="49"/>
  <c r="C41" i="49"/>
  <c r="C42" i="49"/>
  <c r="C43" i="49"/>
  <c r="C44" i="49"/>
  <c r="C45" i="49"/>
  <c r="C46" i="49"/>
  <c r="C47" i="49"/>
  <c r="C48" i="49"/>
  <c r="C49" i="49"/>
  <c r="C50" i="49"/>
  <c r="C51" i="49"/>
  <c r="C52" i="49"/>
  <c r="C53" i="49"/>
  <c r="C54" i="49"/>
  <c r="C55" i="49"/>
  <c r="C56" i="49"/>
  <c r="C57" i="49"/>
  <c r="C58" i="49"/>
  <c r="C59" i="49"/>
  <c r="C60" i="49"/>
  <c r="C61" i="49"/>
  <c r="C62" i="49"/>
  <c r="C63" i="49"/>
  <c r="C64" i="49"/>
  <c r="C65" i="49"/>
  <c r="C66" i="49"/>
  <c r="C67" i="49"/>
  <c r="C68" i="49"/>
  <c r="C69" i="49"/>
  <c r="C12" i="49"/>
  <c r="D12" i="47"/>
  <c r="G12" i="45" s="1"/>
  <c r="D69" i="47"/>
  <c r="D13" i="47"/>
  <c r="D14" i="47"/>
  <c r="D15" i="47"/>
  <c r="D16" i="47"/>
  <c r="D17" i="47"/>
  <c r="D18" i="47"/>
  <c r="D19" i="47"/>
  <c r="D20" i="47"/>
  <c r="D21" i="47"/>
  <c r="D22" i="47"/>
  <c r="D23" i="47"/>
  <c r="D24" i="47"/>
  <c r="D25" i="47"/>
  <c r="D26" i="47"/>
  <c r="D27" i="47"/>
  <c r="D28" i="47"/>
  <c r="D29" i="47"/>
  <c r="D30" i="47"/>
  <c r="D31" i="47"/>
  <c r="D32" i="47"/>
  <c r="D33" i="47"/>
  <c r="D34" i="47"/>
  <c r="D35" i="47"/>
  <c r="D36" i="47"/>
  <c r="D37" i="47"/>
  <c r="D38" i="47"/>
  <c r="D39" i="47"/>
  <c r="D40" i="47"/>
  <c r="D41" i="47"/>
  <c r="D42" i="47"/>
  <c r="D43" i="47"/>
  <c r="D44" i="47"/>
  <c r="D45" i="47"/>
  <c r="D46" i="47"/>
  <c r="D47" i="47"/>
  <c r="D48" i="47"/>
  <c r="D49" i="47"/>
  <c r="D50" i="47"/>
  <c r="D51" i="47"/>
  <c r="D52" i="47"/>
  <c r="D53" i="47"/>
  <c r="D54" i="47"/>
  <c r="D55" i="47"/>
  <c r="D56" i="47"/>
  <c r="D57" i="47"/>
  <c r="D58" i="47"/>
  <c r="D59" i="47"/>
  <c r="D60" i="47"/>
  <c r="D61" i="47"/>
  <c r="D62" i="47"/>
  <c r="D63" i="47"/>
  <c r="D64" i="47"/>
  <c r="D65" i="47"/>
  <c r="D66" i="47"/>
  <c r="D67" i="47"/>
  <c r="D68" i="47"/>
  <c r="C13"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12" i="46"/>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12" i="43"/>
  <c r="C13" i="42"/>
  <c r="C14" i="42"/>
  <c r="C15" i="42"/>
  <c r="C16" i="42"/>
  <c r="C17" i="42"/>
  <c r="C18" i="42"/>
  <c r="C19" i="42"/>
  <c r="C20" i="42"/>
  <c r="C21" i="42"/>
  <c r="C22" i="42"/>
  <c r="C23" i="42"/>
  <c r="C24" i="42"/>
  <c r="C25" i="42"/>
  <c r="C26" i="42"/>
  <c r="C27" i="42"/>
  <c r="C28" i="42"/>
  <c r="C29" i="42"/>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C66" i="42"/>
  <c r="C67" i="42"/>
  <c r="C68" i="42"/>
  <c r="C69" i="42"/>
  <c r="C12" i="42"/>
  <c r="M13" i="41"/>
  <c r="M14" i="41"/>
  <c r="M15" i="41"/>
  <c r="M16" i="41"/>
  <c r="M17" i="41"/>
  <c r="M18" i="41"/>
  <c r="M19" i="41"/>
  <c r="M20" i="41"/>
  <c r="M21" i="41"/>
  <c r="M22" i="41"/>
  <c r="M23" i="41"/>
  <c r="M24" i="41"/>
  <c r="M25" i="41"/>
  <c r="M26" i="41"/>
  <c r="M27" i="41"/>
  <c r="M28" i="41"/>
  <c r="M29" i="41"/>
  <c r="M30" i="41"/>
  <c r="M31" i="41"/>
  <c r="M32" i="41"/>
  <c r="M33" i="41"/>
  <c r="M34" i="41"/>
  <c r="M35" i="41"/>
  <c r="M36" i="41"/>
  <c r="M37" i="41"/>
  <c r="M38" i="41"/>
  <c r="M39" i="41"/>
  <c r="M40" i="41"/>
  <c r="M41" i="41"/>
  <c r="M42" i="41"/>
  <c r="M43" i="41"/>
  <c r="M44" i="41"/>
  <c r="M45" i="41"/>
  <c r="M46" i="41"/>
  <c r="M47" i="41"/>
  <c r="M48" i="41"/>
  <c r="M49" i="41"/>
  <c r="M50" i="41"/>
  <c r="M51" i="41"/>
  <c r="M52" i="41"/>
  <c r="M53" i="41"/>
  <c r="M54" i="41"/>
  <c r="M55" i="41"/>
  <c r="M56" i="41"/>
  <c r="M57" i="41"/>
  <c r="M58" i="41"/>
  <c r="M59" i="41"/>
  <c r="M60" i="41"/>
  <c r="M61" i="41"/>
  <c r="M62" i="41"/>
  <c r="M63" i="41"/>
  <c r="M64" i="41"/>
  <c r="M65" i="41"/>
  <c r="M66" i="41"/>
  <c r="M67" i="41"/>
  <c r="M68" i="41"/>
  <c r="M69" i="41"/>
  <c r="M70" i="41"/>
  <c r="M12" i="41"/>
  <c r="G12" i="39" s="1"/>
  <c r="D13" i="40"/>
  <c r="D14" i="40"/>
  <c r="D15" i="40"/>
  <c r="D16" i="40"/>
  <c r="D17" i="40"/>
  <c r="D18" i="40"/>
  <c r="D19" i="40"/>
  <c r="D20" i="40"/>
  <c r="D21" i="40"/>
  <c r="D22" i="40"/>
  <c r="D23" i="40"/>
  <c r="D24" i="40"/>
  <c r="D25" i="40"/>
  <c r="D26" i="40"/>
  <c r="D27" i="40"/>
  <c r="D28" i="40"/>
  <c r="D29" i="40"/>
  <c r="D30" i="40"/>
  <c r="D31" i="40"/>
  <c r="D32" i="40"/>
  <c r="D33" i="40"/>
  <c r="D34" i="40"/>
  <c r="D35" i="40"/>
  <c r="D36" i="40"/>
  <c r="D37" i="40"/>
  <c r="D38" i="40"/>
  <c r="D39" i="40"/>
  <c r="D40" i="40"/>
  <c r="D41" i="40"/>
  <c r="D42" i="40"/>
  <c r="D43" i="40"/>
  <c r="D44" i="40"/>
  <c r="D45" i="40"/>
  <c r="D46" i="40"/>
  <c r="D47" i="40"/>
  <c r="D48" i="40"/>
  <c r="D49" i="40"/>
  <c r="D50" i="40"/>
  <c r="D51" i="40"/>
  <c r="D52" i="40"/>
  <c r="D53" i="40"/>
  <c r="D54" i="40"/>
  <c r="D55" i="40"/>
  <c r="D56" i="40"/>
  <c r="D57" i="40"/>
  <c r="D58" i="40"/>
  <c r="D59" i="40"/>
  <c r="D60" i="40"/>
  <c r="D61" i="40"/>
  <c r="D62" i="40"/>
  <c r="D63" i="40"/>
  <c r="D64" i="40"/>
  <c r="D65" i="40"/>
  <c r="D66" i="40"/>
  <c r="D67" i="40"/>
  <c r="D68" i="40"/>
  <c r="D69" i="40"/>
  <c r="D12" i="40"/>
  <c r="C13" i="37"/>
  <c r="C14" i="37"/>
  <c r="C15" i="37"/>
  <c r="C16"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8" i="37"/>
  <c r="C49" i="37"/>
  <c r="C50" i="37"/>
  <c r="C51" i="37"/>
  <c r="C52" i="37"/>
  <c r="C53" i="37"/>
  <c r="C54" i="37"/>
  <c r="C55" i="37"/>
  <c r="C56" i="37"/>
  <c r="C57" i="37"/>
  <c r="C58" i="37"/>
  <c r="C59" i="37"/>
  <c r="C60" i="37"/>
  <c r="C61" i="37"/>
  <c r="C62" i="37"/>
  <c r="C63" i="37"/>
  <c r="C64" i="37"/>
  <c r="C65" i="37"/>
  <c r="C66" i="37"/>
  <c r="C67" i="37"/>
  <c r="C68" i="37"/>
  <c r="C69" i="37"/>
  <c r="C12" i="37"/>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12" i="33"/>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12" i="32"/>
  <c r="F13" i="30"/>
  <c r="F14" i="30"/>
  <c r="F15" i="30"/>
  <c r="F16" i="30"/>
  <c r="F17" i="30"/>
  <c r="F18" i="30"/>
  <c r="F19" i="30"/>
  <c r="F20" i="30"/>
  <c r="F21" i="30"/>
  <c r="F22" i="30"/>
  <c r="F23" i="30"/>
  <c r="F24" i="30"/>
  <c r="F25" i="30"/>
  <c r="F26" i="30"/>
  <c r="F27" i="30"/>
  <c r="F28" i="30"/>
  <c r="F29" i="30"/>
  <c r="F30" i="30"/>
  <c r="F31" i="30"/>
  <c r="F32" i="30"/>
  <c r="F33" i="30"/>
  <c r="F34" i="30"/>
  <c r="F35" i="30"/>
  <c r="F36" i="30"/>
  <c r="F37" i="30"/>
  <c r="F38" i="30"/>
  <c r="F39" i="30"/>
  <c r="F40" i="30"/>
  <c r="F41" i="30"/>
  <c r="F42" i="30"/>
  <c r="F43" i="30"/>
  <c r="F44" i="30"/>
  <c r="F45" i="30"/>
  <c r="F46" i="30"/>
  <c r="F47" i="30"/>
  <c r="F48" i="30"/>
  <c r="F49" i="30"/>
  <c r="F50" i="30"/>
  <c r="F51" i="30"/>
  <c r="F52" i="30"/>
  <c r="F53" i="30"/>
  <c r="F54" i="30"/>
  <c r="F55" i="30"/>
  <c r="F56" i="30"/>
  <c r="F57" i="30"/>
  <c r="F58" i="30"/>
  <c r="F59" i="30"/>
  <c r="F60" i="30"/>
  <c r="F61" i="30"/>
  <c r="F62" i="30"/>
  <c r="F63" i="30"/>
  <c r="F64" i="30"/>
  <c r="F65" i="30"/>
  <c r="F66" i="30"/>
  <c r="F67" i="30"/>
  <c r="F68" i="30"/>
  <c r="F69" i="30"/>
  <c r="F12" i="30"/>
  <c r="L45" i="28"/>
  <c r="L46" i="28"/>
  <c r="L47" i="28"/>
  <c r="L48" i="28"/>
  <c r="L49" i="28"/>
  <c r="L50" i="28"/>
  <c r="L51" i="28"/>
  <c r="L52" i="28"/>
  <c r="L53" i="28"/>
  <c r="L54" i="28"/>
  <c r="L55" i="28"/>
  <c r="L56" i="28"/>
  <c r="L57" i="28"/>
  <c r="L58" i="28"/>
  <c r="L59" i="28"/>
  <c r="L60" i="28"/>
  <c r="L61" i="28"/>
  <c r="L62" i="28"/>
  <c r="L63" i="28"/>
  <c r="L64" i="28"/>
  <c r="L65" i="28"/>
  <c r="L66" i="28"/>
  <c r="L67" i="28"/>
  <c r="L68" i="28"/>
  <c r="L69" i="28"/>
  <c r="L13" i="28"/>
  <c r="L14" i="28"/>
  <c r="L15" i="28"/>
  <c r="L16" i="28"/>
  <c r="L17" i="28"/>
  <c r="L18" i="28"/>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12" i="28"/>
  <c r="AA13" i="27"/>
  <c r="AA14" i="27"/>
  <c r="AA15" i="27"/>
  <c r="AA16" i="27"/>
  <c r="AA17"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AA51" i="27"/>
  <c r="AA52" i="27"/>
  <c r="AA53" i="27"/>
  <c r="AA54" i="27"/>
  <c r="AA55" i="27"/>
  <c r="AA56" i="27"/>
  <c r="AA57" i="27"/>
  <c r="AA58" i="27"/>
  <c r="AA59" i="27"/>
  <c r="AA60" i="27"/>
  <c r="AA61" i="27"/>
  <c r="AA62" i="27"/>
  <c r="AA63" i="27"/>
  <c r="AA64" i="27"/>
  <c r="AA65" i="27"/>
  <c r="AA66" i="27"/>
  <c r="AA67" i="27"/>
  <c r="AA68" i="27"/>
  <c r="AA69" i="27"/>
  <c r="AA12" i="27"/>
  <c r="E13" i="24"/>
  <c r="E14" i="24"/>
  <c r="E15" i="24"/>
  <c r="E16" i="24"/>
  <c r="E17" i="24"/>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E50" i="24"/>
  <c r="E51" i="24"/>
  <c r="E52" i="24"/>
  <c r="E53" i="24"/>
  <c r="E54" i="24"/>
  <c r="E55" i="24"/>
  <c r="E56" i="24"/>
  <c r="E57" i="24"/>
  <c r="E58" i="24"/>
  <c r="E59" i="24"/>
  <c r="E60" i="24"/>
  <c r="E61" i="24"/>
  <c r="E62" i="24"/>
  <c r="E63" i="24"/>
  <c r="E64" i="24"/>
  <c r="E65" i="24"/>
  <c r="E66" i="24"/>
  <c r="E67" i="24"/>
  <c r="E68" i="24"/>
  <c r="E69" i="24"/>
  <c r="E12" i="24"/>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12" i="23"/>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12" i="2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12" i="16"/>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12" i="15"/>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12" i="14"/>
  <c r="D17" i="13"/>
  <c r="D13" i="13"/>
  <c r="D14" i="13"/>
  <c r="D15" i="13"/>
  <c r="D16"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12" i="13"/>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12" i="12"/>
  <c r="F13" i="64" l="1"/>
  <c r="F14" i="64"/>
  <c r="F15" i="64"/>
  <c r="F16" i="64"/>
  <c r="F17" i="64"/>
  <c r="F18" i="64"/>
  <c r="F19" i="64"/>
  <c r="F20" i="64"/>
  <c r="F21" i="64"/>
  <c r="F22" i="64"/>
  <c r="F23" i="64"/>
  <c r="F24" i="64"/>
  <c r="F25" i="64"/>
  <c r="F26" i="64"/>
  <c r="F27" i="64"/>
  <c r="F28" i="64"/>
  <c r="F29" i="64"/>
  <c r="F30" i="64"/>
  <c r="F31" i="64"/>
  <c r="F32" i="64"/>
  <c r="F33" i="64"/>
  <c r="F34" i="64"/>
  <c r="F35" i="64"/>
  <c r="F36" i="64"/>
  <c r="F37" i="64"/>
  <c r="F38" i="64"/>
  <c r="F39" i="64"/>
  <c r="F40" i="64"/>
  <c r="F41" i="64"/>
  <c r="F42" i="64"/>
  <c r="F43" i="64"/>
  <c r="F44" i="64"/>
  <c r="F45" i="64"/>
  <c r="F46" i="64"/>
  <c r="F47" i="64"/>
  <c r="F48" i="64"/>
  <c r="F49" i="64"/>
  <c r="F50" i="64"/>
  <c r="F51" i="64"/>
  <c r="F52" i="64"/>
  <c r="F53" i="64"/>
  <c r="F54" i="64"/>
  <c r="F55" i="64"/>
  <c r="F56" i="64"/>
  <c r="F57" i="64"/>
  <c r="F58" i="64"/>
  <c r="F59" i="64"/>
  <c r="F60" i="64"/>
  <c r="F61" i="64"/>
  <c r="F62" i="64"/>
  <c r="F63" i="64"/>
  <c r="F64" i="64"/>
  <c r="F65" i="64"/>
  <c r="F66" i="64"/>
  <c r="F67" i="64"/>
  <c r="F68" i="64"/>
  <c r="F69" i="64"/>
  <c r="F12" i="64"/>
  <c r="F13" i="58"/>
  <c r="F14" i="58"/>
  <c r="F15" i="58"/>
  <c r="F16" i="58"/>
  <c r="F17" i="58"/>
  <c r="F18" i="58"/>
  <c r="F19" i="58"/>
  <c r="F20" i="58"/>
  <c r="F21" i="58"/>
  <c r="F22" i="58"/>
  <c r="F23" i="58"/>
  <c r="F24" i="58"/>
  <c r="F25" i="58"/>
  <c r="F26" i="58"/>
  <c r="F27" i="58"/>
  <c r="F28" i="58"/>
  <c r="F29" i="58"/>
  <c r="F30" i="58"/>
  <c r="F31" i="58"/>
  <c r="F32" i="58"/>
  <c r="F33" i="58"/>
  <c r="F34" i="58"/>
  <c r="F35" i="58"/>
  <c r="F36" i="58"/>
  <c r="F37" i="58"/>
  <c r="F38" i="58"/>
  <c r="F39" i="58"/>
  <c r="F40" i="58"/>
  <c r="F41" i="58"/>
  <c r="F42" i="58"/>
  <c r="F43" i="58"/>
  <c r="F44" i="58"/>
  <c r="F45" i="58"/>
  <c r="F46" i="58"/>
  <c r="F47" i="58"/>
  <c r="F48" i="58"/>
  <c r="F49" i="58"/>
  <c r="F50" i="58"/>
  <c r="F51" i="58"/>
  <c r="F52" i="58"/>
  <c r="F53" i="58"/>
  <c r="F54" i="58"/>
  <c r="F55" i="58"/>
  <c r="F56" i="58"/>
  <c r="F57" i="58"/>
  <c r="F58" i="58"/>
  <c r="F59" i="58"/>
  <c r="F60" i="58"/>
  <c r="F61" i="58"/>
  <c r="F62" i="58"/>
  <c r="F63" i="58"/>
  <c r="F64" i="58"/>
  <c r="F65" i="58"/>
  <c r="F66" i="58"/>
  <c r="F67" i="58"/>
  <c r="F68" i="58"/>
  <c r="F69" i="58"/>
  <c r="F12" i="58"/>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12" i="51"/>
  <c r="F13" i="45"/>
  <c r="F14" i="45"/>
  <c r="F15" i="45"/>
  <c r="F16" i="45"/>
  <c r="F17" i="45"/>
  <c r="F18" i="45"/>
  <c r="F19" i="45"/>
  <c r="F20" i="45"/>
  <c r="F21" i="45"/>
  <c r="F22" i="45"/>
  <c r="F23" i="45"/>
  <c r="F24" i="45"/>
  <c r="F25" i="45"/>
  <c r="F26" i="45"/>
  <c r="F27" i="45"/>
  <c r="F28" i="45"/>
  <c r="F29" i="45"/>
  <c r="F30" i="45"/>
  <c r="F31" i="45"/>
  <c r="F32"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12" i="45"/>
  <c r="F13" i="39"/>
  <c r="F14" i="39"/>
  <c r="F15" i="39"/>
  <c r="F16" i="39"/>
  <c r="F17" i="39"/>
  <c r="F18" i="39"/>
  <c r="F19" i="39"/>
  <c r="F20" i="39"/>
  <c r="F21" i="39"/>
  <c r="F22" i="39"/>
  <c r="F23" i="39"/>
  <c r="F24" i="39"/>
  <c r="F25" i="39"/>
  <c r="F26" i="39"/>
  <c r="F27" i="39"/>
  <c r="F28" i="39"/>
  <c r="F29" i="39"/>
  <c r="F30" i="39"/>
  <c r="F31" i="39"/>
  <c r="F32" i="39"/>
  <c r="F33" i="39"/>
  <c r="F34" i="39"/>
  <c r="F35" i="39"/>
  <c r="F36" i="39"/>
  <c r="F37" i="39"/>
  <c r="F38" i="39"/>
  <c r="F39" i="39"/>
  <c r="F40" i="39"/>
  <c r="F41" i="39"/>
  <c r="F42" i="39"/>
  <c r="F43" i="39"/>
  <c r="F44" i="39"/>
  <c r="F45" i="39"/>
  <c r="F46" i="39"/>
  <c r="F47" i="39"/>
  <c r="F48" i="39"/>
  <c r="F49" i="39"/>
  <c r="F50" i="39"/>
  <c r="F51" i="39"/>
  <c r="F52" i="39"/>
  <c r="F53" i="39"/>
  <c r="F54" i="39"/>
  <c r="F55" i="39"/>
  <c r="F56" i="39"/>
  <c r="F57" i="39"/>
  <c r="F58" i="39"/>
  <c r="F59" i="39"/>
  <c r="F60" i="39"/>
  <c r="F61" i="39"/>
  <c r="F62" i="39"/>
  <c r="F63" i="39"/>
  <c r="F64" i="39"/>
  <c r="F65" i="39"/>
  <c r="F66" i="39"/>
  <c r="F67" i="39"/>
  <c r="F68" i="39"/>
  <c r="F69" i="39"/>
  <c r="F70" i="39"/>
  <c r="F71" i="39"/>
  <c r="F12" i="39"/>
  <c r="D13" i="35"/>
  <c r="D14" i="35"/>
  <c r="D15" i="35"/>
  <c r="D16" i="35"/>
  <c r="D17" i="35"/>
  <c r="D18" i="35"/>
  <c r="D19" i="35"/>
  <c r="D20" i="35"/>
  <c r="D21" i="35"/>
  <c r="D22" i="35"/>
  <c r="D23" i="35"/>
  <c r="D24" i="35"/>
  <c r="D25" i="35"/>
  <c r="D26" i="35"/>
  <c r="D27" i="35"/>
  <c r="D28" i="35"/>
  <c r="D29" i="35"/>
  <c r="D30" i="35"/>
  <c r="D31" i="35"/>
  <c r="D32" i="35"/>
  <c r="D33" i="35"/>
  <c r="D34" i="35"/>
  <c r="D35" i="35"/>
  <c r="D36" i="35"/>
  <c r="D37" i="35"/>
  <c r="D38" i="35"/>
  <c r="D39" i="35"/>
  <c r="D40" i="35"/>
  <c r="D41" i="35"/>
  <c r="D42" i="35"/>
  <c r="D43" i="35"/>
  <c r="D44" i="35"/>
  <c r="D45" i="35"/>
  <c r="D46" i="35"/>
  <c r="D47" i="35"/>
  <c r="D48" i="35"/>
  <c r="D49" i="35"/>
  <c r="D50" i="35"/>
  <c r="D51" i="35"/>
  <c r="D52" i="35"/>
  <c r="D53" i="35"/>
  <c r="D54" i="35"/>
  <c r="D55" i="35"/>
  <c r="D56" i="35"/>
  <c r="D57" i="35"/>
  <c r="D58" i="35"/>
  <c r="D59" i="35"/>
  <c r="D60" i="35"/>
  <c r="D61" i="35"/>
  <c r="D62" i="35"/>
  <c r="D63" i="35"/>
  <c r="D64" i="35"/>
  <c r="D65" i="35"/>
  <c r="D66" i="35"/>
  <c r="D67" i="35"/>
  <c r="D68" i="35"/>
  <c r="D69" i="35"/>
  <c r="D12" i="35"/>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12" i="26"/>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12" i="19"/>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12" i="10"/>
  <c r="P67" i="8"/>
  <c r="P60" i="8"/>
  <c r="P53" i="8"/>
  <c r="P47" i="8"/>
  <c r="P41" i="8"/>
  <c r="P37" i="8"/>
  <c r="P27" i="8"/>
  <c r="P20" i="8"/>
  <c r="U66" i="7"/>
  <c r="U73" i="7"/>
  <c r="AQ14" i="4"/>
  <c r="AQ15" i="4"/>
  <c r="AQ16" i="4"/>
  <c r="AQ17" i="4"/>
  <c r="AQ18" i="4"/>
  <c r="AQ19" i="4"/>
  <c r="AQ20" i="4"/>
  <c r="AQ21" i="4"/>
  <c r="AQ22" i="4"/>
  <c r="AQ23" i="4"/>
  <c r="AQ24" i="4"/>
  <c r="AQ25" i="4"/>
  <c r="AQ26" i="4"/>
  <c r="AQ27" i="4"/>
  <c r="AQ28" i="4"/>
  <c r="AQ29" i="4"/>
  <c r="AQ30" i="4"/>
  <c r="AQ31" i="4"/>
  <c r="AQ32" i="4"/>
  <c r="AQ33" i="4"/>
  <c r="AQ34" i="4"/>
  <c r="AQ35" i="4"/>
  <c r="AQ36" i="4"/>
  <c r="AQ37" i="4"/>
  <c r="AQ38" i="4"/>
  <c r="AQ39" i="4"/>
  <c r="AQ40" i="4"/>
  <c r="AQ41" i="4"/>
  <c r="AQ42" i="4"/>
  <c r="AQ43" i="4"/>
  <c r="AQ44" i="4"/>
  <c r="AQ45" i="4"/>
  <c r="AQ46" i="4"/>
  <c r="AQ47" i="4"/>
  <c r="AQ48" i="4"/>
  <c r="AQ49" i="4"/>
  <c r="AQ50" i="4"/>
  <c r="AQ51" i="4"/>
  <c r="AQ52" i="4"/>
  <c r="AQ53" i="4"/>
  <c r="AQ54" i="4"/>
  <c r="AQ55" i="4"/>
  <c r="AQ56" i="4"/>
  <c r="AQ57" i="4"/>
  <c r="AQ58" i="4"/>
  <c r="AQ59" i="4"/>
  <c r="AQ60" i="4"/>
  <c r="AQ61" i="4"/>
  <c r="AQ62" i="4"/>
  <c r="AQ63" i="4"/>
  <c r="AQ64" i="4"/>
  <c r="AQ65" i="4"/>
  <c r="AQ66" i="4"/>
  <c r="AQ67" i="4"/>
  <c r="AQ68" i="4"/>
  <c r="AQ69" i="4"/>
  <c r="AQ70" i="4"/>
  <c r="AQ13" i="4"/>
  <c r="P74" i="8" l="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12" i="11"/>
  <c r="P12" i="8"/>
  <c r="U59" i="7"/>
  <c r="U52" i="7"/>
  <c r="U46" i="7"/>
  <c r="U40" i="7"/>
  <c r="U36" i="7"/>
  <c r="U26" i="7"/>
  <c r="U19" i="7"/>
  <c r="U11" i="7"/>
  <c r="O152" i="8" l="1"/>
  <c r="N152" i="8"/>
  <c r="M152" i="8"/>
  <c r="L152" i="8"/>
  <c r="K152" i="8"/>
  <c r="O151" i="8"/>
  <c r="N151" i="8"/>
  <c r="M151" i="8"/>
  <c r="L151" i="8"/>
  <c r="K151" i="8"/>
  <c r="J151" i="8"/>
  <c r="I151" i="8"/>
  <c r="H151" i="8"/>
  <c r="G151" i="8"/>
  <c r="F151" i="8"/>
  <c r="E151" i="8"/>
  <c r="D151" i="8"/>
  <c r="C151" i="8"/>
  <c r="B151" i="8"/>
  <c r="O150" i="8"/>
  <c r="N150" i="8"/>
  <c r="M150" i="8"/>
  <c r="L150" i="8"/>
  <c r="K150" i="8"/>
  <c r="J150" i="8"/>
  <c r="I150" i="8"/>
  <c r="H150" i="8"/>
  <c r="G150" i="8"/>
  <c r="F150" i="8"/>
  <c r="E150" i="8"/>
  <c r="D150" i="8"/>
  <c r="C150" i="8"/>
  <c r="B150" i="8"/>
  <c r="O149" i="8"/>
  <c r="N149" i="8"/>
  <c r="M149" i="8"/>
  <c r="L149" i="8"/>
  <c r="K149" i="8"/>
  <c r="J149" i="8"/>
  <c r="I149" i="8"/>
  <c r="H149" i="8"/>
  <c r="G149" i="8"/>
  <c r="F149" i="8"/>
  <c r="E149" i="8"/>
  <c r="D149" i="8"/>
  <c r="C149" i="8"/>
  <c r="B149" i="8"/>
  <c r="O146" i="8"/>
  <c r="N146" i="8"/>
  <c r="M146" i="8"/>
  <c r="L146" i="8"/>
  <c r="K146" i="8"/>
  <c r="J146" i="8"/>
  <c r="I146" i="8"/>
  <c r="H146" i="8"/>
  <c r="G146" i="8"/>
  <c r="F146" i="8"/>
  <c r="E146" i="8"/>
  <c r="D146" i="8"/>
  <c r="C146" i="8"/>
  <c r="B146" i="8"/>
  <c r="O145" i="8"/>
  <c r="N145" i="8"/>
  <c r="M145" i="8"/>
  <c r="L145" i="8"/>
  <c r="K145" i="8"/>
  <c r="J145" i="8"/>
  <c r="I145" i="8"/>
  <c r="H145" i="8"/>
  <c r="G145" i="8"/>
  <c r="F145" i="8"/>
  <c r="E145" i="8"/>
  <c r="D145" i="8"/>
  <c r="C145" i="8"/>
  <c r="B145" i="8"/>
  <c r="O144" i="8"/>
  <c r="N144" i="8"/>
  <c r="M144" i="8"/>
  <c r="L144" i="8"/>
  <c r="K144" i="8"/>
  <c r="J144" i="8"/>
  <c r="I144" i="8"/>
  <c r="H144" i="8"/>
  <c r="G144" i="8"/>
  <c r="F144" i="8"/>
  <c r="E144" i="8"/>
  <c r="D144" i="8"/>
  <c r="C144" i="8"/>
  <c r="B144" i="8"/>
  <c r="O143" i="8"/>
  <c r="N143" i="8"/>
  <c r="M143" i="8"/>
  <c r="L143" i="8"/>
  <c r="K143" i="8"/>
  <c r="J143" i="8"/>
  <c r="I143" i="8"/>
  <c r="H143" i="8"/>
  <c r="G143" i="8"/>
  <c r="F143" i="8"/>
  <c r="E143" i="8"/>
  <c r="D143" i="8"/>
  <c r="C143" i="8"/>
  <c r="B143" i="8"/>
  <c r="O142" i="8"/>
  <c r="N142" i="8"/>
  <c r="M142" i="8"/>
  <c r="L142" i="8"/>
  <c r="K142" i="8"/>
  <c r="J142" i="8"/>
  <c r="I142" i="8"/>
  <c r="H142" i="8"/>
  <c r="G142" i="8"/>
  <c r="F142" i="8"/>
  <c r="E142" i="8"/>
  <c r="D142" i="8"/>
  <c r="C142" i="8"/>
  <c r="B142" i="8"/>
  <c r="O139" i="8"/>
  <c r="N139" i="8"/>
  <c r="M139" i="8"/>
  <c r="L139" i="8"/>
  <c r="K139" i="8"/>
  <c r="J139" i="8"/>
  <c r="I139" i="8"/>
  <c r="H139" i="8"/>
  <c r="G139" i="8"/>
  <c r="F139" i="8"/>
  <c r="E139" i="8"/>
  <c r="O138" i="8"/>
  <c r="N138" i="8"/>
  <c r="M138" i="8"/>
  <c r="L138" i="8"/>
  <c r="K138" i="8"/>
  <c r="J138" i="8"/>
  <c r="I138" i="8"/>
  <c r="H138" i="8"/>
  <c r="G138" i="8"/>
  <c r="F138" i="8"/>
  <c r="E138" i="8"/>
  <c r="D138" i="8"/>
  <c r="C138" i="8"/>
  <c r="B138" i="8"/>
  <c r="O137" i="8"/>
  <c r="N137" i="8"/>
  <c r="M137" i="8"/>
  <c r="L137" i="8"/>
  <c r="K137" i="8"/>
  <c r="J137" i="8"/>
  <c r="I137" i="8"/>
  <c r="H137" i="8"/>
  <c r="G137" i="8"/>
  <c r="F137" i="8"/>
  <c r="E137" i="8"/>
  <c r="D137" i="8"/>
  <c r="C137" i="8"/>
  <c r="B137" i="8"/>
  <c r="O136" i="8"/>
  <c r="N136" i="8"/>
  <c r="M136" i="8"/>
  <c r="L136" i="8"/>
  <c r="K136" i="8"/>
  <c r="J136" i="8"/>
  <c r="I136" i="8"/>
  <c r="H136" i="8"/>
  <c r="G136" i="8"/>
  <c r="F136" i="8"/>
  <c r="E136" i="8"/>
  <c r="D136" i="8"/>
  <c r="C136" i="8"/>
  <c r="B136" i="8"/>
  <c r="O135" i="8"/>
  <c r="N135" i="8"/>
  <c r="M135" i="8"/>
  <c r="L135" i="8"/>
  <c r="K135" i="8"/>
  <c r="J135" i="8"/>
  <c r="I135" i="8"/>
  <c r="H135" i="8"/>
  <c r="G135" i="8"/>
  <c r="F135" i="8"/>
  <c r="E135" i="8"/>
  <c r="D135" i="8"/>
  <c r="C135" i="8"/>
  <c r="B135" i="8"/>
  <c r="O132" i="8"/>
  <c r="N132" i="8"/>
  <c r="M132" i="8"/>
  <c r="L132" i="8"/>
  <c r="K132" i="8"/>
  <c r="J132" i="8"/>
  <c r="I132" i="8"/>
  <c r="H132" i="8"/>
  <c r="G132" i="8"/>
  <c r="F132" i="8"/>
  <c r="E132" i="8"/>
  <c r="D132" i="8"/>
  <c r="C132" i="8"/>
  <c r="B132" i="8"/>
  <c r="O131" i="8"/>
  <c r="N131" i="8"/>
  <c r="M131" i="8"/>
  <c r="L131" i="8"/>
  <c r="K131" i="8"/>
  <c r="J131" i="8"/>
  <c r="I131" i="8"/>
  <c r="H131" i="8"/>
  <c r="G131" i="8"/>
  <c r="F131" i="8"/>
  <c r="E131" i="8"/>
  <c r="D131" i="8"/>
  <c r="C131" i="8"/>
  <c r="B131" i="8"/>
  <c r="O130" i="8"/>
  <c r="N130" i="8"/>
  <c r="M130" i="8"/>
  <c r="L130" i="8"/>
  <c r="K130" i="8"/>
  <c r="J130" i="8"/>
  <c r="I130" i="8"/>
  <c r="H130" i="8"/>
  <c r="G130" i="8"/>
  <c r="F130" i="8"/>
  <c r="E130" i="8"/>
  <c r="D130" i="8"/>
  <c r="C130" i="8"/>
  <c r="B130" i="8"/>
  <c r="O129" i="8"/>
  <c r="N129" i="8"/>
  <c r="M129" i="8"/>
  <c r="L129" i="8"/>
  <c r="K129" i="8"/>
  <c r="J129" i="8"/>
  <c r="I129" i="8"/>
  <c r="H129" i="8"/>
  <c r="G129" i="8"/>
  <c r="O126" i="8"/>
  <c r="N126" i="8"/>
  <c r="M126" i="8"/>
  <c r="L126" i="8"/>
  <c r="K126" i="8"/>
  <c r="J126" i="8"/>
  <c r="I126" i="8"/>
  <c r="H126" i="8"/>
  <c r="G126" i="8"/>
  <c r="F126" i="8"/>
  <c r="E126" i="8"/>
  <c r="D126" i="8"/>
  <c r="C126" i="8"/>
  <c r="B126" i="8"/>
  <c r="O125" i="8"/>
  <c r="N125" i="8"/>
  <c r="M125" i="8"/>
  <c r="L125" i="8"/>
  <c r="K125" i="8"/>
  <c r="J125" i="8"/>
  <c r="I125" i="8"/>
  <c r="H125" i="8"/>
  <c r="G125" i="8"/>
  <c r="F125" i="8"/>
  <c r="E125" i="8"/>
  <c r="D125" i="8"/>
  <c r="C125" i="8"/>
  <c r="B125" i="8"/>
  <c r="O124" i="8"/>
  <c r="N124" i="8"/>
  <c r="M124" i="8"/>
  <c r="L124" i="8"/>
  <c r="K124" i="8"/>
  <c r="J124" i="8"/>
  <c r="I124" i="8"/>
  <c r="H124" i="8"/>
  <c r="G124" i="8"/>
  <c r="F124" i="8"/>
  <c r="E124" i="8"/>
  <c r="D124" i="8"/>
  <c r="C124" i="8"/>
  <c r="B124" i="8"/>
  <c r="O123" i="8"/>
  <c r="N123" i="8"/>
  <c r="M123" i="8"/>
  <c r="L123" i="8"/>
  <c r="K123" i="8"/>
  <c r="J123" i="8"/>
  <c r="I123" i="8"/>
  <c r="H123" i="8"/>
  <c r="G123" i="8"/>
  <c r="F123" i="8"/>
  <c r="E123" i="8"/>
  <c r="D123" i="8"/>
  <c r="C123" i="8"/>
  <c r="B123" i="8"/>
  <c r="O120" i="8"/>
  <c r="N120" i="8"/>
  <c r="M120" i="8"/>
  <c r="L120" i="8"/>
  <c r="K120" i="8"/>
  <c r="J120" i="8"/>
  <c r="I120" i="8"/>
  <c r="H120" i="8"/>
  <c r="G120" i="8"/>
  <c r="F120" i="8"/>
  <c r="E120" i="8"/>
  <c r="D120" i="8"/>
  <c r="C120" i="8"/>
  <c r="B120" i="8"/>
  <c r="O119" i="8"/>
  <c r="N119" i="8"/>
  <c r="M119" i="8"/>
  <c r="L119" i="8"/>
  <c r="K119" i="8"/>
  <c r="J119" i="8"/>
  <c r="I119" i="8"/>
  <c r="H119" i="8"/>
  <c r="G119" i="8"/>
  <c r="F119" i="8"/>
  <c r="E119" i="8"/>
  <c r="D119" i="8"/>
  <c r="C119" i="8"/>
  <c r="B119" i="8"/>
  <c r="O116" i="8"/>
  <c r="N116" i="8"/>
  <c r="M116" i="8"/>
  <c r="L116" i="8"/>
  <c r="K116" i="8"/>
  <c r="J116" i="8"/>
  <c r="I116" i="8"/>
  <c r="H116" i="8"/>
  <c r="G116" i="8"/>
  <c r="F116" i="8"/>
  <c r="E116" i="8"/>
  <c r="D116" i="8"/>
  <c r="C116" i="8"/>
  <c r="B116" i="8"/>
  <c r="O115" i="8"/>
  <c r="N115" i="8"/>
  <c r="M115" i="8"/>
  <c r="L115" i="8"/>
  <c r="K115" i="8"/>
  <c r="J115" i="8"/>
  <c r="I115" i="8"/>
  <c r="H115" i="8"/>
  <c r="G115" i="8"/>
  <c r="F115" i="8"/>
  <c r="E115" i="8"/>
  <c r="D115" i="8"/>
  <c r="C115" i="8"/>
  <c r="B115" i="8"/>
  <c r="O114" i="8"/>
  <c r="N114" i="8"/>
  <c r="M114" i="8"/>
  <c r="L114" i="8"/>
  <c r="K114" i="8"/>
  <c r="J114" i="8"/>
  <c r="I114" i="8"/>
  <c r="H114" i="8"/>
  <c r="G114" i="8"/>
  <c r="F114" i="8"/>
  <c r="E114" i="8"/>
  <c r="D114" i="8"/>
  <c r="C114" i="8"/>
  <c r="B114" i="8"/>
  <c r="O113" i="8"/>
  <c r="N113" i="8"/>
  <c r="M113" i="8"/>
  <c r="L113" i="8"/>
  <c r="K113" i="8"/>
  <c r="J113" i="8"/>
  <c r="I113" i="8"/>
  <c r="H113" i="8"/>
  <c r="G113" i="8"/>
  <c r="F113" i="8"/>
  <c r="E113" i="8"/>
  <c r="D113" i="8"/>
  <c r="C113" i="8"/>
  <c r="B113" i="8"/>
  <c r="O112" i="8"/>
  <c r="N112" i="8"/>
  <c r="M112" i="8"/>
  <c r="L112" i="8"/>
  <c r="K112" i="8"/>
  <c r="J112" i="8"/>
  <c r="I112" i="8"/>
  <c r="H112" i="8"/>
  <c r="G112" i="8"/>
  <c r="F112" i="8"/>
  <c r="E112" i="8"/>
  <c r="D112" i="8"/>
  <c r="C112" i="8"/>
  <c r="B112" i="8"/>
  <c r="O111" i="8"/>
  <c r="N111" i="8"/>
  <c r="M111" i="8"/>
  <c r="L111" i="8"/>
  <c r="K111" i="8"/>
  <c r="J111" i="8"/>
  <c r="I111" i="8"/>
  <c r="H111" i="8"/>
  <c r="G111" i="8"/>
  <c r="F111" i="8"/>
  <c r="E111" i="8"/>
  <c r="D111" i="8"/>
  <c r="C111" i="8"/>
  <c r="B111" i="8"/>
  <c r="O110" i="8"/>
  <c r="N110" i="8"/>
  <c r="M110" i="8"/>
  <c r="L110" i="8"/>
  <c r="K110" i="8"/>
  <c r="J110" i="8"/>
  <c r="I110" i="8"/>
  <c r="H110" i="8"/>
  <c r="G110" i="8"/>
  <c r="F110" i="8"/>
  <c r="E110" i="8"/>
  <c r="D110" i="8"/>
  <c r="C110" i="8"/>
  <c r="B110" i="8"/>
  <c r="O109" i="8"/>
  <c r="N109" i="8"/>
  <c r="M109" i="8"/>
  <c r="L109" i="8"/>
  <c r="K109" i="8"/>
  <c r="J109" i="8"/>
  <c r="I109" i="8"/>
  <c r="H109" i="8"/>
  <c r="G109" i="8"/>
  <c r="F109" i="8"/>
  <c r="E109" i="8"/>
  <c r="D109" i="8"/>
  <c r="C109" i="8"/>
  <c r="B109" i="8"/>
  <c r="O106" i="8"/>
  <c r="N106" i="8"/>
  <c r="M106" i="8"/>
  <c r="L106" i="8"/>
  <c r="K106" i="8"/>
  <c r="J106" i="8"/>
  <c r="I106" i="8"/>
  <c r="H106" i="8"/>
  <c r="G106" i="8"/>
  <c r="F106" i="8"/>
  <c r="E106" i="8"/>
  <c r="D106" i="8"/>
  <c r="C106" i="8"/>
  <c r="B106" i="8"/>
  <c r="O105" i="8"/>
  <c r="N105" i="8"/>
  <c r="M105" i="8"/>
  <c r="L105" i="8"/>
  <c r="K105" i="8"/>
  <c r="J105" i="8"/>
  <c r="I105" i="8"/>
  <c r="H105" i="8"/>
  <c r="G105" i="8"/>
  <c r="F105" i="8"/>
  <c r="E105" i="8"/>
  <c r="D105" i="8"/>
  <c r="C105" i="8"/>
  <c r="B105" i="8"/>
  <c r="O104" i="8"/>
  <c r="N104" i="8"/>
  <c r="M104" i="8"/>
  <c r="L104" i="8"/>
  <c r="K104" i="8"/>
  <c r="J104" i="8"/>
  <c r="I104" i="8"/>
  <c r="H104" i="8"/>
  <c r="G104" i="8"/>
  <c r="F104" i="8"/>
  <c r="E104" i="8"/>
  <c r="D104" i="8"/>
  <c r="C104" i="8"/>
  <c r="B104" i="8"/>
  <c r="O103" i="8"/>
  <c r="N103" i="8"/>
  <c r="M103" i="8"/>
  <c r="L103" i="8"/>
  <c r="K103" i="8"/>
  <c r="J103" i="8"/>
  <c r="I103" i="8"/>
  <c r="H103" i="8"/>
  <c r="G103" i="8"/>
  <c r="F103" i="8"/>
  <c r="E103" i="8"/>
  <c r="D103" i="8"/>
  <c r="C103" i="8"/>
  <c r="B103" i="8"/>
  <c r="O102" i="8"/>
  <c r="N102" i="8"/>
  <c r="M102" i="8"/>
  <c r="L102" i="8"/>
  <c r="K102" i="8"/>
  <c r="J102" i="8"/>
  <c r="I102" i="8"/>
  <c r="H102" i="8"/>
  <c r="G102" i="8"/>
  <c r="F102" i="8"/>
  <c r="E102" i="8"/>
  <c r="D102" i="8"/>
  <c r="C102" i="8"/>
  <c r="B102" i="8"/>
  <c r="O99" i="8"/>
  <c r="N99" i="8"/>
  <c r="M99" i="8"/>
  <c r="L99" i="8"/>
  <c r="K99" i="8"/>
  <c r="J99" i="8"/>
  <c r="I99" i="8"/>
  <c r="H99" i="8"/>
  <c r="G99" i="8"/>
  <c r="F99" i="8"/>
  <c r="E99" i="8"/>
  <c r="D99" i="8"/>
  <c r="C99" i="8"/>
  <c r="B99" i="8"/>
  <c r="O98" i="8"/>
  <c r="N98" i="8"/>
  <c r="M98" i="8"/>
  <c r="L98" i="8"/>
  <c r="K98" i="8"/>
  <c r="J98" i="8"/>
  <c r="I98" i="8"/>
  <c r="H98" i="8"/>
  <c r="G98" i="8"/>
  <c r="F98" i="8"/>
  <c r="E98" i="8"/>
  <c r="D98" i="8"/>
  <c r="C98" i="8"/>
  <c r="B98" i="8"/>
  <c r="O97" i="8"/>
  <c r="N97" i="8"/>
  <c r="M97" i="8"/>
  <c r="L97" i="8"/>
  <c r="K97" i="8"/>
  <c r="J97" i="8"/>
  <c r="I97" i="8"/>
  <c r="H97" i="8"/>
  <c r="G97" i="8"/>
  <c r="F97" i="8"/>
  <c r="E97" i="8"/>
  <c r="D97" i="8"/>
  <c r="C97" i="8"/>
  <c r="B97" i="8"/>
  <c r="O96" i="8"/>
  <c r="N96" i="8"/>
  <c r="M96" i="8"/>
  <c r="L96" i="8"/>
  <c r="K96" i="8"/>
  <c r="J96" i="8"/>
  <c r="I96" i="8"/>
  <c r="H96" i="8"/>
  <c r="G96" i="8"/>
  <c r="F96" i="8"/>
  <c r="E96" i="8"/>
  <c r="D96" i="8"/>
  <c r="C96" i="8"/>
  <c r="B96" i="8"/>
  <c r="O95" i="8"/>
  <c r="N95" i="8"/>
  <c r="M95" i="8"/>
  <c r="L95" i="8"/>
  <c r="K95" i="8"/>
  <c r="J95" i="8"/>
  <c r="I95" i="8"/>
  <c r="H95" i="8"/>
  <c r="G95" i="8"/>
  <c r="F95" i="8"/>
  <c r="E95" i="8"/>
  <c r="D95" i="8"/>
  <c r="C95" i="8"/>
  <c r="B95" i="8"/>
  <c r="O94" i="8"/>
  <c r="N94" i="8"/>
  <c r="M94" i="8"/>
  <c r="L94" i="8"/>
  <c r="K94" i="8"/>
  <c r="J94" i="8"/>
  <c r="I94" i="8"/>
  <c r="H94" i="8"/>
  <c r="G94" i="8"/>
  <c r="F94" i="8"/>
  <c r="E94" i="8"/>
  <c r="D94" i="8"/>
  <c r="C94" i="8"/>
  <c r="B94" i="8"/>
  <c r="O67" i="8"/>
  <c r="N67" i="8"/>
  <c r="M67" i="8"/>
  <c r="M148" i="8" s="1"/>
  <c r="L67" i="8"/>
  <c r="L148" i="8" s="1"/>
  <c r="K67" i="8"/>
  <c r="J67" i="8"/>
  <c r="J148" i="8" s="1"/>
  <c r="I67" i="8"/>
  <c r="I148" i="8" s="1"/>
  <c r="H67" i="8"/>
  <c r="G67" i="8"/>
  <c r="G148" i="8" s="1"/>
  <c r="F67" i="8"/>
  <c r="E67" i="8"/>
  <c r="D67" i="8"/>
  <c r="C67" i="8"/>
  <c r="B67" i="8"/>
  <c r="B148" i="8" s="1"/>
  <c r="O60" i="8"/>
  <c r="N60" i="8"/>
  <c r="M60" i="8"/>
  <c r="M141" i="8" s="1"/>
  <c r="L60" i="8"/>
  <c r="K60" i="8"/>
  <c r="K141" i="8" s="1"/>
  <c r="J60" i="8"/>
  <c r="I60" i="8"/>
  <c r="I141" i="8" s="1"/>
  <c r="H60" i="8"/>
  <c r="H141" i="8" s="1"/>
  <c r="G60" i="8"/>
  <c r="F60" i="8"/>
  <c r="E60" i="8"/>
  <c r="E141" i="8" s="1"/>
  <c r="D60" i="8"/>
  <c r="C60" i="8"/>
  <c r="C141" i="8" s="1"/>
  <c r="B60" i="8"/>
  <c r="B141" i="8" s="1"/>
  <c r="O53" i="8"/>
  <c r="O134" i="8" s="1"/>
  <c r="N53" i="8"/>
  <c r="M53" i="8"/>
  <c r="L53" i="8"/>
  <c r="K53" i="8"/>
  <c r="K134" i="8" s="1"/>
  <c r="J53" i="8"/>
  <c r="I53" i="8"/>
  <c r="H53" i="8"/>
  <c r="G53" i="8"/>
  <c r="G134" i="8" s="1"/>
  <c r="F53" i="8"/>
  <c r="F134" i="8" s="1"/>
  <c r="E53" i="8"/>
  <c r="E134" i="8" s="1"/>
  <c r="D53" i="8"/>
  <c r="C53" i="8"/>
  <c r="C134" i="8" s="1"/>
  <c r="B53" i="8"/>
  <c r="O47" i="8"/>
  <c r="O128" i="8" s="1"/>
  <c r="N47" i="8"/>
  <c r="N128" i="8" s="1"/>
  <c r="M47" i="8"/>
  <c r="M128" i="8" s="1"/>
  <c r="L47" i="8"/>
  <c r="K47" i="8"/>
  <c r="J47" i="8"/>
  <c r="I47" i="8"/>
  <c r="I128" i="8" s="1"/>
  <c r="H47" i="8"/>
  <c r="G47" i="8"/>
  <c r="F47" i="8"/>
  <c r="E47" i="8"/>
  <c r="D47" i="8"/>
  <c r="C47" i="8"/>
  <c r="B47" i="8"/>
  <c r="O41" i="8"/>
  <c r="O122" i="8" s="1"/>
  <c r="N41" i="8"/>
  <c r="M41" i="8"/>
  <c r="M122" i="8" s="1"/>
  <c r="L41" i="8"/>
  <c r="L122" i="8" s="1"/>
  <c r="K41" i="8"/>
  <c r="K122" i="8" s="1"/>
  <c r="J41" i="8"/>
  <c r="J122" i="8" s="1"/>
  <c r="I41" i="8"/>
  <c r="H41" i="8"/>
  <c r="G41" i="8"/>
  <c r="G122" i="8" s="1"/>
  <c r="F41" i="8"/>
  <c r="E41" i="8"/>
  <c r="D41" i="8"/>
  <c r="C41" i="8"/>
  <c r="B41" i="8"/>
  <c r="O37" i="8"/>
  <c r="O118" i="8" s="1"/>
  <c r="N37" i="8"/>
  <c r="M37" i="8"/>
  <c r="M118" i="8" s="1"/>
  <c r="L37" i="8"/>
  <c r="K37" i="8"/>
  <c r="K118" i="8" s="1"/>
  <c r="J37" i="8"/>
  <c r="I37" i="8"/>
  <c r="I118" i="8" s="1"/>
  <c r="H37" i="8"/>
  <c r="H118" i="8" s="1"/>
  <c r="G37" i="8"/>
  <c r="G118" i="8" s="1"/>
  <c r="F37" i="8"/>
  <c r="E37" i="8"/>
  <c r="E118" i="8" s="1"/>
  <c r="D37" i="8"/>
  <c r="C37" i="8"/>
  <c r="C118" i="8" s="1"/>
  <c r="B37" i="8"/>
  <c r="B118" i="8" s="1"/>
  <c r="O27" i="8"/>
  <c r="O108" i="8" s="1"/>
  <c r="N27" i="8"/>
  <c r="N108" i="8" s="1"/>
  <c r="M27" i="8"/>
  <c r="M108" i="8" s="1"/>
  <c r="L27" i="8"/>
  <c r="K27" i="8"/>
  <c r="K108" i="8" s="1"/>
  <c r="J27" i="8"/>
  <c r="I27" i="8"/>
  <c r="I108" i="8" s="1"/>
  <c r="H27" i="8"/>
  <c r="G27" i="8"/>
  <c r="G108" i="8" s="1"/>
  <c r="F27" i="8"/>
  <c r="F108" i="8" s="1"/>
  <c r="E27" i="8"/>
  <c r="E108" i="8" s="1"/>
  <c r="D27" i="8"/>
  <c r="C27" i="8"/>
  <c r="C108" i="8" s="1"/>
  <c r="B27" i="8"/>
  <c r="O20" i="8"/>
  <c r="N20" i="8"/>
  <c r="M20" i="8"/>
  <c r="L20" i="8"/>
  <c r="K20" i="8"/>
  <c r="J20" i="8"/>
  <c r="I20" i="8"/>
  <c r="I101" i="8" s="1"/>
  <c r="H20" i="8"/>
  <c r="G20" i="8"/>
  <c r="G101" i="8" s="1"/>
  <c r="F20" i="8"/>
  <c r="F101" i="8" s="1"/>
  <c r="E20" i="8"/>
  <c r="D20" i="8"/>
  <c r="C20" i="8"/>
  <c r="B20" i="8"/>
  <c r="O12" i="8"/>
  <c r="O74" i="8" s="1"/>
  <c r="N12" i="8"/>
  <c r="M12" i="8"/>
  <c r="L12" i="8"/>
  <c r="L93" i="8" s="1"/>
  <c r="K12" i="8"/>
  <c r="K93" i="8" s="1"/>
  <c r="J12" i="8"/>
  <c r="I12" i="8"/>
  <c r="H12" i="8"/>
  <c r="G12" i="8"/>
  <c r="G74" i="8" s="1"/>
  <c r="F12" i="8"/>
  <c r="E12" i="8"/>
  <c r="D12" i="8"/>
  <c r="D93" i="8" s="1"/>
  <c r="C12" i="8"/>
  <c r="C93" i="8" s="1"/>
  <c r="B12" i="8"/>
  <c r="H230" i="7"/>
  <c r="G230" i="7"/>
  <c r="F230" i="7"/>
  <c r="E230" i="7"/>
  <c r="D230" i="7"/>
  <c r="C230" i="7"/>
  <c r="B230" i="7"/>
  <c r="H227" i="7"/>
  <c r="G227" i="7"/>
  <c r="F227" i="7"/>
  <c r="E227" i="7"/>
  <c r="D227" i="7"/>
  <c r="C227" i="7"/>
  <c r="B227" i="7"/>
  <c r="H226" i="7"/>
  <c r="G226" i="7"/>
  <c r="F226" i="7"/>
  <c r="E226" i="7"/>
  <c r="D226" i="7"/>
  <c r="C226" i="7"/>
  <c r="B226" i="7"/>
  <c r="H225" i="7"/>
  <c r="G225" i="7"/>
  <c r="F225" i="7"/>
  <c r="E225" i="7"/>
  <c r="D225" i="7"/>
  <c r="C225" i="7"/>
  <c r="B225" i="7"/>
  <c r="H224" i="7"/>
  <c r="G224" i="7"/>
  <c r="F224" i="7"/>
  <c r="E224" i="7"/>
  <c r="D224" i="7"/>
  <c r="C224" i="7"/>
  <c r="B224" i="7"/>
  <c r="H221" i="7"/>
  <c r="G221" i="7"/>
  <c r="F221" i="7"/>
  <c r="E221" i="7"/>
  <c r="D221" i="7"/>
  <c r="C221" i="7"/>
  <c r="B221" i="7"/>
  <c r="H220" i="7"/>
  <c r="G220" i="7"/>
  <c r="F220" i="7"/>
  <c r="E220" i="7"/>
  <c r="D220" i="7"/>
  <c r="C220" i="7"/>
  <c r="B220" i="7"/>
  <c r="H219" i="7"/>
  <c r="G219" i="7"/>
  <c r="F219" i="7"/>
  <c r="E219" i="7"/>
  <c r="D219" i="7"/>
  <c r="C219" i="7"/>
  <c r="B219" i="7"/>
  <c r="H218" i="7"/>
  <c r="G218" i="7"/>
  <c r="F218" i="7"/>
  <c r="E218" i="7"/>
  <c r="D218" i="7"/>
  <c r="C218" i="7"/>
  <c r="B218" i="7"/>
  <c r="H217" i="7"/>
  <c r="G217" i="7"/>
  <c r="F217" i="7"/>
  <c r="E217" i="7"/>
  <c r="D217" i="7"/>
  <c r="C217" i="7"/>
  <c r="B217" i="7"/>
  <c r="H213" i="7"/>
  <c r="G213" i="7"/>
  <c r="F213" i="7"/>
  <c r="E213" i="7"/>
  <c r="D213" i="7"/>
  <c r="C213" i="7"/>
  <c r="B213" i="7"/>
  <c r="H212" i="7"/>
  <c r="G212" i="7"/>
  <c r="F212" i="7"/>
  <c r="E212" i="7"/>
  <c r="D212" i="7"/>
  <c r="C212" i="7"/>
  <c r="B212" i="7"/>
  <c r="H211" i="7"/>
  <c r="G211" i="7"/>
  <c r="F211" i="7"/>
  <c r="E211" i="7"/>
  <c r="D211" i="7"/>
  <c r="C211" i="7"/>
  <c r="B211" i="7"/>
  <c r="H210" i="7"/>
  <c r="G210" i="7"/>
  <c r="F210" i="7"/>
  <c r="E210" i="7"/>
  <c r="D210" i="7"/>
  <c r="C210" i="7"/>
  <c r="B210" i="7"/>
  <c r="H207" i="7"/>
  <c r="G207" i="7"/>
  <c r="F207" i="7"/>
  <c r="E207" i="7"/>
  <c r="D207" i="7"/>
  <c r="C207" i="7"/>
  <c r="B207" i="7"/>
  <c r="H206" i="7"/>
  <c r="G206" i="7"/>
  <c r="F206" i="7"/>
  <c r="E206" i="7"/>
  <c r="D206" i="7"/>
  <c r="C206" i="7"/>
  <c r="B206" i="7"/>
  <c r="H205" i="7"/>
  <c r="G205" i="7"/>
  <c r="F205" i="7"/>
  <c r="E205" i="7"/>
  <c r="D205" i="7"/>
  <c r="C205" i="7"/>
  <c r="B205" i="7"/>
  <c r="D203" i="7"/>
  <c r="H201" i="7"/>
  <c r="G201" i="7"/>
  <c r="F201" i="7"/>
  <c r="E201" i="7"/>
  <c r="D201" i="7"/>
  <c r="C201" i="7"/>
  <c r="B201" i="7"/>
  <c r="H200" i="7"/>
  <c r="G200" i="7"/>
  <c r="F200" i="7"/>
  <c r="E200" i="7"/>
  <c r="D200" i="7"/>
  <c r="C200" i="7"/>
  <c r="B200" i="7"/>
  <c r="H199" i="7"/>
  <c r="G199" i="7"/>
  <c r="F199" i="7"/>
  <c r="E199" i="7"/>
  <c r="D199" i="7"/>
  <c r="C199" i="7"/>
  <c r="B199" i="7"/>
  <c r="H198" i="7"/>
  <c r="G198" i="7"/>
  <c r="F198" i="7"/>
  <c r="E198" i="7"/>
  <c r="D198" i="7"/>
  <c r="C198" i="7"/>
  <c r="B198" i="7"/>
  <c r="H195" i="7"/>
  <c r="G195" i="7"/>
  <c r="F195" i="7"/>
  <c r="E195" i="7"/>
  <c r="D195" i="7"/>
  <c r="C195" i="7"/>
  <c r="B195" i="7"/>
  <c r="H194" i="7"/>
  <c r="G194" i="7"/>
  <c r="F194" i="7"/>
  <c r="E194" i="7"/>
  <c r="D194" i="7"/>
  <c r="C194" i="7"/>
  <c r="B194" i="7"/>
  <c r="H191" i="7"/>
  <c r="G191" i="7"/>
  <c r="F191" i="7"/>
  <c r="E191" i="7"/>
  <c r="D191" i="7"/>
  <c r="C191" i="7"/>
  <c r="B191" i="7"/>
  <c r="H190" i="7"/>
  <c r="G190" i="7"/>
  <c r="F190" i="7"/>
  <c r="E190" i="7"/>
  <c r="D190" i="7"/>
  <c r="C190" i="7"/>
  <c r="B190" i="7"/>
  <c r="H189" i="7"/>
  <c r="G189" i="7"/>
  <c r="F189" i="7"/>
  <c r="E189" i="7"/>
  <c r="D189" i="7"/>
  <c r="C189" i="7"/>
  <c r="B189" i="7"/>
  <c r="H188" i="7"/>
  <c r="G188" i="7"/>
  <c r="F188" i="7"/>
  <c r="E188" i="7"/>
  <c r="D188" i="7"/>
  <c r="C188" i="7"/>
  <c r="B188" i="7"/>
  <c r="H187" i="7"/>
  <c r="G187" i="7"/>
  <c r="F187" i="7"/>
  <c r="E187" i="7"/>
  <c r="D187" i="7"/>
  <c r="C187" i="7"/>
  <c r="B187" i="7"/>
  <c r="H186" i="7"/>
  <c r="G186" i="7"/>
  <c r="F186" i="7"/>
  <c r="E186" i="7"/>
  <c r="D186" i="7"/>
  <c r="C186" i="7"/>
  <c r="B186" i="7"/>
  <c r="H185" i="7"/>
  <c r="G185" i="7"/>
  <c r="F185" i="7"/>
  <c r="E185" i="7"/>
  <c r="D185" i="7"/>
  <c r="C185" i="7"/>
  <c r="B185" i="7"/>
  <c r="H184" i="7"/>
  <c r="G184" i="7"/>
  <c r="F184" i="7"/>
  <c r="E184" i="7"/>
  <c r="D184" i="7"/>
  <c r="C184" i="7"/>
  <c r="B184" i="7"/>
  <c r="H181" i="7"/>
  <c r="G181" i="7"/>
  <c r="F181" i="7"/>
  <c r="E181" i="7"/>
  <c r="D181" i="7"/>
  <c r="C181" i="7"/>
  <c r="B181" i="7"/>
  <c r="H180" i="7"/>
  <c r="G180" i="7"/>
  <c r="F180" i="7"/>
  <c r="E180" i="7"/>
  <c r="D180" i="7"/>
  <c r="C180" i="7"/>
  <c r="B180" i="7"/>
  <c r="H179" i="7"/>
  <c r="G179" i="7"/>
  <c r="F179" i="7"/>
  <c r="E179" i="7"/>
  <c r="D179" i="7"/>
  <c r="C179" i="7"/>
  <c r="B179" i="7"/>
  <c r="H178" i="7"/>
  <c r="G178" i="7"/>
  <c r="F178" i="7"/>
  <c r="E178" i="7"/>
  <c r="D178" i="7"/>
  <c r="C178" i="7"/>
  <c r="B178" i="7"/>
  <c r="H177" i="7"/>
  <c r="G177" i="7"/>
  <c r="F177" i="7"/>
  <c r="E177" i="7"/>
  <c r="D177" i="7"/>
  <c r="C177" i="7"/>
  <c r="B177" i="7"/>
  <c r="H174" i="7"/>
  <c r="G174" i="7"/>
  <c r="F174" i="7"/>
  <c r="E174" i="7"/>
  <c r="D174" i="7"/>
  <c r="C174" i="7"/>
  <c r="B174" i="7"/>
  <c r="H173" i="7"/>
  <c r="G173" i="7"/>
  <c r="F173" i="7"/>
  <c r="E173" i="7"/>
  <c r="D173" i="7"/>
  <c r="C173" i="7"/>
  <c r="B173" i="7"/>
  <c r="H172" i="7"/>
  <c r="G172" i="7"/>
  <c r="F172" i="7"/>
  <c r="E172" i="7"/>
  <c r="D172" i="7"/>
  <c r="C172" i="7"/>
  <c r="B172" i="7"/>
  <c r="H171" i="7"/>
  <c r="G171" i="7"/>
  <c r="F171" i="7"/>
  <c r="E171" i="7"/>
  <c r="D171" i="7"/>
  <c r="C171" i="7"/>
  <c r="B171" i="7"/>
  <c r="H170" i="7"/>
  <c r="G170" i="7"/>
  <c r="F170" i="7"/>
  <c r="E170" i="7"/>
  <c r="D170" i="7"/>
  <c r="C170" i="7"/>
  <c r="B170" i="7"/>
  <c r="H169" i="7"/>
  <c r="G169" i="7"/>
  <c r="F169" i="7"/>
  <c r="E169" i="7"/>
  <c r="D169" i="7"/>
  <c r="C169" i="7"/>
  <c r="B169" i="7"/>
  <c r="H153" i="7"/>
  <c r="G153" i="7"/>
  <c r="F153" i="7"/>
  <c r="E153" i="7"/>
  <c r="D153" i="7"/>
  <c r="C153" i="7"/>
  <c r="B153" i="7"/>
  <c r="T150" i="7"/>
  <c r="S150" i="7"/>
  <c r="R150" i="7"/>
  <c r="Q150" i="7"/>
  <c r="P150" i="7"/>
  <c r="O150" i="7"/>
  <c r="N150" i="7"/>
  <c r="M150" i="7"/>
  <c r="L150" i="7"/>
  <c r="K150" i="7"/>
  <c r="J150" i="7"/>
  <c r="I150" i="7"/>
  <c r="H150" i="7"/>
  <c r="G150" i="7"/>
  <c r="F150" i="7"/>
  <c r="E150" i="7"/>
  <c r="D150" i="7"/>
  <c r="C150" i="7"/>
  <c r="B150" i="7"/>
  <c r="T149" i="7"/>
  <c r="S149" i="7"/>
  <c r="R149" i="7"/>
  <c r="Q149" i="7"/>
  <c r="P149" i="7"/>
  <c r="O149" i="7"/>
  <c r="N149" i="7"/>
  <c r="M149" i="7"/>
  <c r="L149" i="7"/>
  <c r="K149" i="7"/>
  <c r="J149" i="7"/>
  <c r="I149" i="7"/>
  <c r="H149" i="7"/>
  <c r="G149" i="7"/>
  <c r="F149" i="7"/>
  <c r="E149" i="7"/>
  <c r="D149" i="7"/>
  <c r="C149" i="7"/>
  <c r="B149" i="7"/>
  <c r="T148" i="7"/>
  <c r="S148" i="7"/>
  <c r="R148" i="7"/>
  <c r="Q148" i="7"/>
  <c r="P148" i="7"/>
  <c r="O148" i="7"/>
  <c r="N148" i="7"/>
  <c r="M148" i="7"/>
  <c r="L148" i="7"/>
  <c r="K148" i="7"/>
  <c r="J148" i="7"/>
  <c r="I148" i="7"/>
  <c r="H148" i="7"/>
  <c r="G148" i="7"/>
  <c r="F148" i="7"/>
  <c r="E148" i="7"/>
  <c r="D148" i="7"/>
  <c r="C148" i="7"/>
  <c r="B148" i="7"/>
  <c r="T147" i="7"/>
  <c r="S147" i="7"/>
  <c r="R147" i="7"/>
  <c r="Q147" i="7"/>
  <c r="P147" i="7"/>
  <c r="O147" i="7"/>
  <c r="N147" i="7"/>
  <c r="M147" i="7"/>
  <c r="L147" i="7"/>
  <c r="K147" i="7"/>
  <c r="J147" i="7"/>
  <c r="I147" i="7"/>
  <c r="H147" i="7"/>
  <c r="G147" i="7"/>
  <c r="F147" i="7"/>
  <c r="E147" i="7"/>
  <c r="D147" i="7"/>
  <c r="C147" i="7"/>
  <c r="B147" i="7"/>
  <c r="T144" i="7"/>
  <c r="S144" i="7"/>
  <c r="R144" i="7"/>
  <c r="Q144" i="7"/>
  <c r="P144" i="7"/>
  <c r="O144" i="7"/>
  <c r="N144" i="7"/>
  <c r="M144" i="7"/>
  <c r="L144" i="7"/>
  <c r="K144" i="7"/>
  <c r="J144" i="7"/>
  <c r="I144" i="7"/>
  <c r="H144" i="7"/>
  <c r="G144" i="7"/>
  <c r="F144" i="7"/>
  <c r="E144" i="7"/>
  <c r="D144" i="7"/>
  <c r="C144" i="7"/>
  <c r="B144" i="7"/>
  <c r="T143" i="7"/>
  <c r="S143" i="7"/>
  <c r="R143" i="7"/>
  <c r="Q143" i="7"/>
  <c r="P143" i="7"/>
  <c r="O143" i="7"/>
  <c r="N143" i="7"/>
  <c r="M143" i="7"/>
  <c r="L143" i="7"/>
  <c r="K143" i="7"/>
  <c r="J143" i="7"/>
  <c r="I143" i="7"/>
  <c r="H143" i="7"/>
  <c r="G143" i="7"/>
  <c r="F143" i="7"/>
  <c r="E143" i="7"/>
  <c r="D143" i="7"/>
  <c r="C143" i="7"/>
  <c r="B143" i="7"/>
  <c r="T142" i="7"/>
  <c r="S142" i="7"/>
  <c r="R142" i="7"/>
  <c r="Q142" i="7"/>
  <c r="P142" i="7"/>
  <c r="O142" i="7"/>
  <c r="N142" i="7"/>
  <c r="M142" i="7"/>
  <c r="L142" i="7"/>
  <c r="K142" i="7"/>
  <c r="J142" i="7"/>
  <c r="I142" i="7"/>
  <c r="H142" i="7"/>
  <c r="G142" i="7"/>
  <c r="F142" i="7"/>
  <c r="E142" i="7"/>
  <c r="D142" i="7"/>
  <c r="C142" i="7"/>
  <c r="B142" i="7"/>
  <c r="T141" i="7"/>
  <c r="S141" i="7"/>
  <c r="R141" i="7"/>
  <c r="Q141" i="7"/>
  <c r="P141" i="7"/>
  <c r="O141" i="7"/>
  <c r="N141" i="7"/>
  <c r="M141" i="7"/>
  <c r="L141" i="7"/>
  <c r="K141" i="7"/>
  <c r="J141" i="7"/>
  <c r="I141" i="7"/>
  <c r="H141" i="7"/>
  <c r="G141" i="7"/>
  <c r="F141" i="7"/>
  <c r="E141" i="7"/>
  <c r="D141" i="7"/>
  <c r="C141" i="7"/>
  <c r="B141" i="7"/>
  <c r="T140" i="7"/>
  <c r="S140" i="7"/>
  <c r="R140" i="7"/>
  <c r="Q140" i="7"/>
  <c r="P140" i="7"/>
  <c r="O140" i="7"/>
  <c r="N140" i="7"/>
  <c r="M140" i="7"/>
  <c r="L140" i="7"/>
  <c r="K140" i="7"/>
  <c r="J140" i="7"/>
  <c r="I140" i="7"/>
  <c r="H140" i="7"/>
  <c r="G140" i="7"/>
  <c r="F140" i="7"/>
  <c r="E140" i="7"/>
  <c r="D140" i="7"/>
  <c r="C140" i="7"/>
  <c r="B140" i="7"/>
  <c r="M139" i="7"/>
  <c r="T137" i="7"/>
  <c r="S137" i="7"/>
  <c r="R137" i="7"/>
  <c r="Q137" i="7"/>
  <c r="P137" i="7"/>
  <c r="O137" i="7"/>
  <c r="T136" i="7"/>
  <c r="S136" i="7"/>
  <c r="R136" i="7"/>
  <c r="Q136" i="7"/>
  <c r="P136" i="7"/>
  <c r="O136" i="7"/>
  <c r="N136" i="7"/>
  <c r="M136" i="7"/>
  <c r="L136" i="7"/>
  <c r="K136" i="7"/>
  <c r="J136" i="7"/>
  <c r="I136" i="7"/>
  <c r="H136" i="7"/>
  <c r="G136" i="7"/>
  <c r="F136" i="7"/>
  <c r="E136" i="7"/>
  <c r="D136" i="7"/>
  <c r="C136" i="7"/>
  <c r="B136" i="7"/>
  <c r="T135" i="7"/>
  <c r="S135" i="7"/>
  <c r="R135" i="7"/>
  <c r="Q135" i="7"/>
  <c r="P135" i="7"/>
  <c r="O135" i="7"/>
  <c r="N135" i="7"/>
  <c r="M135" i="7"/>
  <c r="L135" i="7"/>
  <c r="K135" i="7"/>
  <c r="J135" i="7"/>
  <c r="I135" i="7"/>
  <c r="H135" i="7"/>
  <c r="G135" i="7"/>
  <c r="F135" i="7"/>
  <c r="E135" i="7"/>
  <c r="D135" i="7"/>
  <c r="C135" i="7"/>
  <c r="B135" i="7"/>
  <c r="T134" i="7"/>
  <c r="S134" i="7"/>
  <c r="R134" i="7"/>
  <c r="Q134" i="7"/>
  <c r="P134" i="7"/>
  <c r="O134" i="7"/>
  <c r="N134" i="7"/>
  <c r="M134" i="7"/>
  <c r="L134" i="7"/>
  <c r="K134" i="7"/>
  <c r="J134" i="7"/>
  <c r="I134" i="7"/>
  <c r="H134" i="7"/>
  <c r="G134" i="7"/>
  <c r="F134" i="7"/>
  <c r="E134" i="7"/>
  <c r="D134" i="7"/>
  <c r="C134" i="7"/>
  <c r="B134" i="7"/>
  <c r="T133" i="7"/>
  <c r="S133" i="7"/>
  <c r="R133" i="7"/>
  <c r="Q133" i="7"/>
  <c r="P133" i="7"/>
  <c r="O133" i="7"/>
  <c r="N133" i="7"/>
  <c r="M133" i="7"/>
  <c r="L133" i="7"/>
  <c r="K133" i="7"/>
  <c r="J133" i="7"/>
  <c r="I133" i="7"/>
  <c r="H133" i="7"/>
  <c r="G133" i="7"/>
  <c r="F133" i="7"/>
  <c r="E133" i="7"/>
  <c r="D133" i="7"/>
  <c r="C133" i="7"/>
  <c r="B133" i="7"/>
  <c r="R132" i="7"/>
  <c r="T130" i="7"/>
  <c r="S130" i="7"/>
  <c r="R130" i="7"/>
  <c r="Q130" i="7"/>
  <c r="P130" i="7"/>
  <c r="O130" i="7"/>
  <c r="N130" i="7"/>
  <c r="M130" i="7"/>
  <c r="L130" i="7"/>
  <c r="K130" i="7"/>
  <c r="J130" i="7"/>
  <c r="I130" i="7"/>
  <c r="H130" i="7"/>
  <c r="G130" i="7"/>
  <c r="F130" i="7"/>
  <c r="E130" i="7"/>
  <c r="D130" i="7"/>
  <c r="C130" i="7"/>
  <c r="B130" i="7"/>
  <c r="T129" i="7"/>
  <c r="S129" i="7"/>
  <c r="R129" i="7"/>
  <c r="Q129" i="7"/>
  <c r="P129" i="7"/>
  <c r="O129" i="7"/>
  <c r="N129" i="7"/>
  <c r="M129" i="7"/>
  <c r="L129" i="7"/>
  <c r="K129" i="7"/>
  <c r="J129" i="7"/>
  <c r="I129" i="7"/>
  <c r="H129" i="7"/>
  <c r="G129" i="7"/>
  <c r="F129" i="7"/>
  <c r="E129" i="7"/>
  <c r="D129" i="7"/>
  <c r="C129" i="7"/>
  <c r="B129" i="7"/>
  <c r="T128" i="7"/>
  <c r="S128" i="7"/>
  <c r="R128" i="7"/>
  <c r="Q128" i="7"/>
  <c r="P128" i="7"/>
  <c r="O128" i="7"/>
  <c r="N128" i="7"/>
  <c r="M128" i="7"/>
  <c r="L128" i="7"/>
  <c r="K128" i="7"/>
  <c r="J128" i="7"/>
  <c r="I128" i="7"/>
  <c r="H128" i="7"/>
  <c r="G128" i="7"/>
  <c r="F128" i="7"/>
  <c r="E128" i="7"/>
  <c r="D128" i="7"/>
  <c r="C128" i="7"/>
  <c r="B128" i="7"/>
  <c r="T127" i="7"/>
  <c r="S127" i="7"/>
  <c r="R127" i="7"/>
  <c r="Q127" i="7"/>
  <c r="P127" i="7"/>
  <c r="O127" i="7"/>
  <c r="N127" i="7"/>
  <c r="M127" i="7"/>
  <c r="L127" i="7"/>
  <c r="N126" i="7"/>
  <c r="F126" i="7"/>
  <c r="T124" i="7"/>
  <c r="S124" i="7"/>
  <c r="R124" i="7"/>
  <c r="Q124" i="7"/>
  <c r="P124" i="7"/>
  <c r="O124" i="7"/>
  <c r="N124" i="7"/>
  <c r="M124" i="7"/>
  <c r="L124" i="7"/>
  <c r="K124" i="7"/>
  <c r="J124" i="7"/>
  <c r="I124" i="7"/>
  <c r="H124" i="7"/>
  <c r="G124" i="7"/>
  <c r="F124" i="7"/>
  <c r="E124" i="7"/>
  <c r="D124" i="7"/>
  <c r="C124" i="7"/>
  <c r="B124" i="7"/>
  <c r="T123" i="7"/>
  <c r="S123" i="7"/>
  <c r="R123" i="7"/>
  <c r="Q123" i="7"/>
  <c r="P123" i="7"/>
  <c r="O123" i="7"/>
  <c r="N123" i="7"/>
  <c r="M123" i="7"/>
  <c r="L123" i="7"/>
  <c r="K123" i="7"/>
  <c r="J123" i="7"/>
  <c r="I123" i="7"/>
  <c r="H123" i="7"/>
  <c r="G123" i="7"/>
  <c r="F123" i="7"/>
  <c r="E123" i="7"/>
  <c r="D123" i="7"/>
  <c r="C123" i="7"/>
  <c r="B123" i="7"/>
  <c r="T122" i="7"/>
  <c r="S122" i="7"/>
  <c r="R122" i="7"/>
  <c r="Q122" i="7"/>
  <c r="P122" i="7"/>
  <c r="O122" i="7"/>
  <c r="N122" i="7"/>
  <c r="M122" i="7"/>
  <c r="L122" i="7"/>
  <c r="K122" i="7"/>
  <c r="J122" i="7"/>
  <c r="I122" i="7"/>
  <c r="H122" i="7"/>
  <c r="G122" i="7"/>
  <c r="F122" i="7"/>
  <c r="E122" i="7"/>
  <c r="D122" i="7"/>
  <c r="C122" i="7"/>
  <c r="B122" i="7"/>
  <c r="T121" i="7"/>
  <c r="S121" i="7"/>
  <c r="R121" i="7"/>
  <c r="Q121" i="7"/>
  <c r="P121" i="7"/>
  <c r="O121" i="7"/>
  <c r="N121" i="7"/>
  <c r="M121" i="7"/>
  <c r="L121" i="7"/>
  <c r="K121" i="7"/>
  <c r="J121" i="7"/>
  <c r="I121" i="7"/>
  <c r="H121" i="7"/>
  <c r="G121" i="7"/>
  <c r="F121" i="7"/>
  <c r="E121" i="7"/>
  <c r="D121" i="7"/>
  <c r="C121" i="7"/>
  <c r="B121" i="7"/>
  <c r="M120" i="7"/>
  <c r="E120" i="7"/>
  <c r="T118" i="7"/>
  <c r="S118" i="7"/>
  <c r="R118" i="7"/>
  <c r="Q118" i="7"/>
  <c r="P118" i="7"/>
  <c r="O118" i="7"/>
  <c r="N118" i="7"/>
  <c r="M118" i="7"/>
  <c r="L118" i="7"/>
  <c r="K118" i="7"/>
  <c r="J118" i="7"/>
  <c r="I118" i="7"/>
  <c r="H118" i="7"/>
  <c r="G118" i="7"/>
  <c r="F118" i="7"/>
  <c r="E118" i="7"/>
  <c r="D118" i="7"/>
  <c r="C118" i="7"/>
  <c r="B118" i="7"/>
  <c r="T117" i="7"/>
  <c r="S117" i="7"/>
  <c r="R117" i="7"/>
  <c r="Q117" i="7"/>
  <c r="P117" i="7"/>
  <c r="O117" i="7"/>
  <c r="N117" i="7"/>
  <c r="M117" i="7"/>
  <c r="L117" i="7"/>
  <c r="K117" i="7"/>
  <c r="J117" i="7"/>
  <c r="I117" i="7"/>
  <c r="H117" i="7"/>
  <c r="G117" i="7"/>
  <c r="F117" i="7"/>
  <c r="E117" i="7"/>
  <c r="D117" i="7"/>
  <c r="C117" i="7"/>
  <c r="B117" i="7"/>
  <c r="T114" i="7"/>
  <c r="S114" i="7"/>
  <c r="R114" i="7"/>
  <c r="Q114" i="7"/>
  <c r="P114" i="7"/>
  <c r="O114" i="7"/>
  <c r="N114" i="7"/>
  <c r="M114" i="7"/>
  <c r="L114" i="7"/>
  <c r="K114" i="7"/>
  <c r="J114" i="7"/>
  <c r="I114" i="7"/>
  <c r="H114" i="7"/>
  <c r="G114" i="7"/>
  <c r="F114" i="7"/>
  <c r="E114" i="7"/>
  <c r="D114" i="7"/>
  <c r="C114" i="7"/>
  <c r="B114" i="7"/>
  <c r="T113" i="7"/>
  <c r="S113" i="7"/>
  <c r="R113" i="7"/>
  <c r="Q113" i="7"/>
  <c r="P113" i="7"/>
  <c r="O113" i="7"/>
  <c r="N113" i="7"/>
  <c r="M113" i="7"/>
  <c r="L113" i="7"/>
  <c r="K113" i="7"/>
  <c r="J113" i="7"/>
  <c r="I113" i="7"/>
  <c r="H113" i="7"/>
  <c r="G113" i="7"/>
  <c r="F113" i="7"/>
  <c r="E113" i="7"/>
  <c r="D113" i="7"/>
  <c r="C113" i="7"/>
  <c r="B113" i="7"/>
  <c r="T112" i="7"/>
  <c r="S112" i="7"/>
  <c r="R112" i="7"/>
  <c r="Q112" i="7"/>
  <c r="P112" i="7"/>
  <c r="O112" i="7"/>
  <c r="N112" i="7"/>
  <c r="M112" i="7"/>
  <c r="L112" i="7"/>
  <c r="K112" i="7"/>
  <c r="J112" i="7"/>
  <c r="I112" i="7"/>
  <c r="H112" i="7"/>
  <c r="G112" i="7"/>
  <c r="F112" i="7"/>
  <c r="E112" i="7"/>
  <c r="D112" i="7"/>
  <c r="C112" i="7"/>
  <c r="B112" i="7"/>
  <c r="T111" i="7"/>
  <c r="S111" i="7"/>
  <c r="R111" i="7"/>
  <c r="Q111" i="7"/>
  <c r="P111" i="7"/>
  <c r="O111" i="7"/>
  <c r="N111" i="7"/>
  <c r="M111" i="7"/>
  <c r="L111" i="7"/>
  <c r="K111" i="7"/>
  <c r="J111" i="7"/>
  <c r="I111" i="7"/>
  <c r="H111" i="7"/>
  <c r="G111" i="7"/>
  <c r="F111" i="7"/>
  <c r="E111" i="7"/>
  <c r="D111" i="7"/>
  <c r="C111" i="7"/>
  <c r="B111" i="7"/>
  <c r="T110" i="7"/>
  <c r="S110" i="7"/>
  <c r="R110" i="7"/>
  <c r="Q110" i="7"/>
  <c r="P110" i="7"/>
  <c r="O110" i="7"/>
  <c r="N110" i="7"/>
  <c r="M110" i="7"/>
  <c r="L110" i="7"/>
  <c r="K110" i="7"/>
  <c r="J110" i="7"/>
  <c r="I110" i="7"/>
  <c r="H110" i="7"/>
  <c r="G110" i="7"/>
  <c r="F110" i="7"/>
  <c r="E110" i="7"/>
  <c r="D110" i="7"/>
  <c r="C110" i="7"/>
  <c r="B110" i="7"/>
  <c r="T109" i="7"/>
  <c r="S109" i="7"/>
  <c r="R109" i="7"/>
  <c r="Q109" i="7"/>
  <c r="P109" i="7"/>
  <c r="O109" i="7"/>
  <c r="N109" i="7"/>
  <c r="M109" i="7"/>
  <c r="L109" i="7"/>
  <c r="K109" i="7"/>
  <c r="J109" i="7"/>
  <c r="I109" i="7"/>
  <c r="H109" i="7"/>
  <c r="G109" i="7"/>
  <c r="F109" i="7"/>
  <c r="E109" i="7"/>
  <c r="D109" i="7"/>
  <c r="C109" i="7"/>
  <c r="B109" i="7"/>
  <c r="T108" i="7"/>
  <c r="S108" i="7"/>
  <c r="R108" i="7"/>
  <c r="Q108" i="7"/>
  <c r="P108" i="7"/>
  <c r="O108" i="7"/>
  <c r="N108" i="7"/>
  <c r="M108" i="7"/>
  <c r="L108" i="7"/>
  <c r="K108" i="7"/>
  <c r="J108" i="7"/>
  <c r="I108" i="7"/>
  <c r="H108" i="7"/>
  <c r="G108" i="7"/>
  <c r="F108" i="7"/>
  <c r="E108" i="7"/>
  <c r="D108" i="7"/>
  <c r="C108" i="7"/>
  <c r="B108" i="7"/>
  <c r="T107" i="7"/>
  <c r="S107" i="7"/>
  <c r="R107" i="7"/>
  <c r="Q107" i="7"/>
  <c r="P107" i="7"/>
  <c r="O107" i="7"/>
  <c r="N107" i="7"/>
  <c r="M107" i="7"/>
  <c r="L107" i="7"/>
  <c r="K107" i="7"/>
  <c r="J107" i="7"/>
  <c r="I107" i="7"/>
  <c r="H107" i="7"/>
  <c r="G107" i="7"/>
  <c r="F107" i="7"/>
  <c r="E107" i="7"/>
  <c r="D107" i="7"/>
  <c r="C107" i="7"/>
  <c r="B107" i="7"/>
  <c r="T104" i="7"/>
  <c r="S104" i="7"/>
  <c r="R104" i="7"/>
  <c r="Q104" i="7"/>
  <c r="P104" i="7"/>
  <c r="O104" i="7"/>
  <c r="N104" i="7"/>
  <c r="M104" i="7"/>
  <c r="L104" i="7"/>
  <c r="K104" i="7"/>
  <c r="J104" i="7"/>
  <c r="I104" i="7"/>
  <c r="H104" i="7"/>
  <c r="G104" i="7"/>
  <c r="F104" i="7"/>
  <c r="E104" i="7"/>
  <c r="D104" i="7"/>
  <c r="C104" i="7"/>
  <c r="B104" i="7"/>
  <c r="T103" i="7"/>
  <c r="S103" i="7"/>
  <c r="R103" i="7"/>
  <c r="Q103" i="7"/>
  <c r="P103" i="7"/>
  <c r="O103" i="7"/>
  <c r="N103" i="7"/>
  <c r="M103" i="7"/>
  <c r="L103" i="7"/>
  <c r="K103" i="7"/>
  <c r="J103" i="7"/>
  <c r="I103" i="7"/>
  <c r="H103" i="7"/>
  <c r="G103" i="7"/>
  <c r="F103" i="7"/>
  <c r="E103" i="7"/>
  <c r="D103" i="7"/>
  <c r="C103" i="7"/>
  <c r="B103" i="7"/>
  <c r="T102" i="7"/>
  <c r="S102" i="7"/>
  <c r="R102" i="7"/>
  <c r="Q102" i="7"/>
  <c r="P102" i="7"/>
  <c r="O102" i="7"/>
  <c r="N102" i="7"/>
  <c r="M102" i="7"/>
  <c r="L102" i="7"/>
  <c r="K102" i="7"/>
  <c r="J102" i="7"/>
  <c r="I102" i="7"/>
  <c r="H102" i="7"/>
  <c r="G102" i="7"/>
  <c r="F102" i="7"/>
  <c r="E102" i="7"/>
  <c r="D102" i="7"/>
  <c r="C102" i="7"/>
  <c r="B102" i="7"/>
  <c r="T101" i="7"/>
  <c r="S101" i="7"/>
  <c r="R101" i="7"/>
  <c r="Q101" i="7"/>
  <c r="P101" i="7"/>
  <c r="O101" i="7"/>
  <c r="N101" i="7"/>
  <c r="M101" i="7"/>
  <c r="L101" i="7"/>
  <c r="K101" i="7"/>
  <c r="J101" i="7"/>
  <c r="I101" i="7"/>
  <c r="H101" i="7"/>
  <c r="G101" i="7"/>
  <c r="F101" i="7"/>
  <c r="E101" i="7"/>
  <c r="D101" i="7"/>
  <c r="C101" i="7"/>
  <c r="B101" i="7"/>
  <c r="T100" i="7"/>
  <c r="S100" i="7"/>
  <c r="R100" i="7"/>
  <c r="Q100" i="7"/>
  <c r="P100" i="7"/>
  <c r="O100" i="7"/>
  <c r="N100" i="7"/>
  <c r="M100" i="7"/>
  <c r="L100" i="7"/>
  <c r="K100" i="7"/>
  <c r="J100" i="7"/>
  <c r="I100" i="7"/>
  <c r="H100" i="7"/>
  <c r="G100" i="7"/>
  <c r="F100" i="7"/>
  <c r="E100" i="7"/>
  <c r="D100" i="7"/>
  <c r="C100" i="7"/>
  <c r="B100" i="7"/>
  <c r="S99" i="7"/>
  <c r="K99" i="7"/>
  <c r="C99" i="7"/>
  <c r="T97" i="7"/>
  <c r="S97" i="7"/>
  <c r="R97" i="7"/>
  <c r="Q97" i="7"/>
  <c r="P97" i="7"/>
  <c r="O97" i="7"/>
  <c r="N97" i="7"/>
  <c r="M97" i="7"/>
  <c r="L97" i="7"/>
  <c r="K97" i="7"/>
  <c r="J97" i="7"/>
  <c r="I97" i="7"/>
  <c r="H97" i="7"/>
  <c r="G97" i="7"/>
  <c r="F97" i="7"/>
  <c r="E97" i="7"/>
  <c r="D97" i="7"/>
  <c r="C97" i="7"/>
  <c r="B97" i="7"/>
  <c r="T96" i="7"/>
  <c r="S96" i="7"/>
  <c r="R96" i="7"/>
  <c r="Q96" i="7"/>
  <c r="P96" i="7"/>
  <c r="O96" i="7"/>
  <c r="N96" i="7"/>
  <c r="M96" i="7"/>
  <c r="L96" i="7"/>
  <c r="K96" i="7"/>
  <c r="J96" i="7"/>
  <c r="I96" i="7"/>
  <c r="H96" i="7"/>
  <c r="G96" i="7"/>
  <c r="F96" i="7"/>
  <c r="E96" i="7"/>
  <c r="D96" i="7"/>
  <c r="C96" i="7"/>
  <c r="B96" i="7"/>
  <c r="T95" i="7"/>
  <c r="S95" i="7"/>
  <c r="R95" i="7"/>
  <c r="Q95" i="7"/>
  <c r="P95" i="7"/>
  <c r="O95" i="7"/>
  <c r="N95" i="7"/>
  <c r="M95" i="7"/>
  <c r="L95" i="7"/>
  <c r="K95" i="7"/>
  <c r="J95" i="7"/>
  <c r="I95" i="7"/>
  <c r="H95" i="7"/>
  <c r="G95" i="7"/>
  <c r="F95" i="7"/>
  <c r="E95" i="7"/>
  <c r="D95" i="7"/>
  <c r="C95" i="7"/>
  <c r="B95" i="7"/>
  <c r="T94" i="7"/>
  <c r="S94" i="7"/>
  <c r="R94" i="7"/>
  <c r="Q94" i="7"/>
  <c r="P94" i="7"/>
  <c r="O94" i="7"/>
  <c r="N94" i="7"/>
  <c r="M94" i="7"/>
  <c r="L94" i="7"/>
  <c r="K94" i="7"/>
  <c r="J94" i="7"/>
  <c r="I94" i="7"/>
  <c r="H94" i="7"/>
  <c r="G94" i="7"/>
  <c r="F94" i="7"/>
  <c r="E94" i="7"/>
  <c r="D94" i="7"/>
  <c r="C94" i="7"/>
  <c r="B94" i="7"/>
  <c r="T93" i="7"/>
  <c r="S93" i="7"/>
  <c r="R93" i="7"/>
  <c r="Q93" i="7"/>
  <c r="P93" i="7"/>
  <c r="O93" i="7"/>
  <c r="N93" i="7"/>
  <c r="M93" i="7"/>
  <c r="L93" i="7"/>
  <c r="K93" i="7"/>
  <c r="J93" i="7"/>
  <c r="I93" i="7"/>
  <c r="H93" i="7"/>
  <c r="G93" i="7"/>
  <c r="F93" i="7"/>
  <c r="E93" i="7"/>
  <c r="D93" i="7"/>
  <c r="C93" i="7"/>
  <c r="B93" i="7"/>
  <c r="T92" i="7"/>
  <c r="S92" i="7"/>
  <c r="R92" i="7"/>
  <c r="Q92" i="7"/>
  <c r="P92" i="7"/>
  <c r="O92" i="7"/>
  <c r="N92" i="7"/>
  <c r="M92" i="7"/>
  <c r="L92" i="7"/>
  <c r="K92" i="7"/>
  <c r="J92" i="7"/>
  <c r="I92" i="7"/>
  <c r="H92" i="7"/>
  <c r="G92" i="7"/>
  <c r="F92" i="7"/>
  <c r="E92" i="7"/>
  <c r="D92" i="7"/>
  <c r="C92" i="7"/>
  <c r="B92" i="7"/>
  <c r="P91" i="7"/>
  <c r="H91" i="7"/>
  <c r="T66" i="7"/>
  <c r="T146" i="7" s="1"/>
  <c r="S66" i="7"/>
  <c r="S146" i="7" s="1"/>
  <c r="R66" i="7"/>
  <c r="R146" i="7" s="1"/>
  <c r="Q66" i="7"/>
  <c r="P66" i="7"/>
  <c r="P146" i="7" s="1"/>
  <c r="O66" i="7"/>
  <c r="N66" i="7"/>
  <c r="M66" i="7"/>
  <c r="L66" i="7"/>
  <c r="L146" i="7" s="1"/>
  <c r="K66" i="7"/>
  <c r="J66" i="7"/>
  <c r="I66" i="7"/>
  <c r="H66" i="7"/>
  <c r="H223" i="7" s="1"/>
  <c r="G66" i="7"/>
  <c r="F66" i="7"/>
  <c r="E66" i="7"/>
  <c r="D66" i="7"/>
  <c r="D223" i="7" s="1"/>
  <c r="C66" i="7"/>
  <c r="C223" i="7" s="1"/>
  <c r="B66" i="7"/>
  <c r="T59" i="7"/>
  <c r="S59" i="7"/>
  <c r="R59" i="7"/>
  <c r="R139" i="7" s="1"/>
  <c r="Q59" i="7"/>
  <c r="P59" i="7"/>
  <c r="O59" i="7"/>
  <c r="N59" i="7"/>
  <c r="N139" i="7" s="1"/>
  <c r="M59" i="7"/>
  <c r="L59" i="7"/>
  <c r="K59" i="7"/>
  <c r="J59" i="7"/>
  <c r="J139" i="7" s="1"/>
  <c r="I59" i="7"/>
  <c r="H59" i="7"/>
  <c r="G59" i="7"/>
  <c r="F59" i="7"/>
  <c r="F216" i="7" s="1"/>
  <c r="E59" i="7"/>
  <c r="E216" i="7" s="1"/>
  <c r="D59" i="7"/>
  <c r="C59" i="7"/>
  <c r="C139" i="7" s="1"/>
  <c r="B59" i="7"/>
  <c r="B216" i="7" s="1"/>
  <c r="T52" i="7"/>
  <c r="S52" i="7"/>
  <c r="R52" i="7"/>
  <c r="Q52" i="7"/>
  <c r="P52" i="7"/>
  <c r="O52" i="7"/>
  <c r="O132" i="7" s="1"/>
  <c r="N52" i="7"/>
  <c r="M52" i="7"/>
  <c r="L52" i="7"/>
  <c r="K52" i="7"/>
  <c r="J52" i="7"/>
  <c r="I52" i="7"/>
  <c r="H52" i="7"/>
  <c r="G52" i="7"/>
  <c r="G209" i="7" s="1"/>
  <c r="F52" i="7"/>
  <c r="E52" i="7"/>
  <c r="D52" i="7"/>
  <c r="C52" i="7"/>
  <c r="C209" i="7" s="1"/>
  <c r="B52" i="7"/>
  <c r="B209" i="7" s="1"/>
  <c r="T46" i="7"/>
  <c r="S46" i="7"/>
  <c r="R46" i="7"/>
  <c r="Q46" i="7"/>
  <c r="P46" i="7"/>
  <c r="O46" i="7"/>
  <c r="N46" i="7"/>
  <c r="M46" i="7"/>
  <c r="M126" i="7" s="1"/>
  <c r="L46" i="7"/>
  <c r="K46" i="7"/>
  <c r="J46" i="7"/>
  <c r="I46" i="7"/>
  <c r="H46" i="7"/>
  <c r="H203" i="7" s="1"/>
  <c r="G46" i="7"/>
  <c r="G203" i="7" s="1"/>
  <c r="F46" i="7"/>
  <c r="F203" i="7" s="1"/>
  <c r="E46" i="7"/>
  <c r="E203" i="7" s="1"/>
  <c r="D46" i="7"/>
  <c r="D126" i="7" s="1"/>
  <c r="C46" i="7"/>
  <c r="C203" i="7" s="1"/>
  <c r="B46" i="7"/>
  <c r="B203" i="7" s="1"/>
  <c r="T40" i="7"/>
  <c r="T120" i="7" s="1"/>
  <c r="S40" i="7"/>
  <c r="R40" i="7"/>
  <c r="Q40" i="7"/>
  <c r="P40" i="7"/>
  <c r="P120" i="7" s="1"/>
  <c r="O40" i="7"/>
  <c r="O120" i="7" s="1"/>
  <c r="N40" i="7"/>
  <c r="N120" i="7" s="1"/>
  <c r="M40" i="7"/>
  <c r="L40" i="7"/>
  <c r="L120" i="7" s="1"/>
  <c r="K40" i="7"/>
  <c r="K73" i="7" s="1"/>
  <c r="J40" i="7"/>
  <c r="I40" i="7"/>
  <c r="H40" i="7"/>
  <c r="H197" i="7" s="1"/>
  <c r="G40" i="7"/>
  <c r="G197" i="7" s="1"/>
  <c r="F40" i="7"/>
  <c r="F120" i="7" s="1"/>
  <c r="E40" i="7"/>
  <c r="E197" i="7" s="1"/>
  <c r="D40" i="7"/>
  <c r="D197" i="7" s="1"/>
  <c r="C40" i="7"/>
  <c r="C197" i="7" s="1"/>
  <c r="B40" i="7"/>
  <c r="B197" i="7" s="1"/>
  <c r="T36" i="7"/>
  <c r="S36" i="7"/>
  <c r="R36" i="7"/>
  <c r="Q36" i="7"/>
  <c r="P36" i="7"/>
  <c r="O36" i="7"/>
  <c r="O116" i="7" s="1"/>
  <c r="N36" i="7"/>
  <c r="N116" i="7" s="1"/>
  <c r="M36" i="7"/>
  <c r="L36" i="7"/>
  <c r="K36" i="7"/>
  <c r="J36" i="7"/>
  <c r="I36" i="7"/>
  <c r="H36" i="7"/>
  <c r="H193" i="7" s="1"/>
  <c r="G36" i="7"/>
  <c r="G193" i="7" s="1"/>
  <c r="F36" i="7"/>
  <c r="F193" i="7" s="1"/>
  <c r="E36" i="7"/>
  <c r="E193" i="7" s="1"/>
  <c r="D36" i="7"/>
  <c r="D193" i="7" s="1"/>
  <c r="C36" i="7"/>
  <c r="C193" i="7" s="1"/>
  <c r="B36" i="7"/>
  <c r="B193" i="7" s="1"/>
  <c r="T26" i="7"/>
  <c r="S26" i="7"/>
  <c r="R26" i="7"/>
  <c r="Q26" i="7"/>
  <c r="P26" i="7"/>
  <c r="O26" i="7"/>
  <c r="N26" i="7"/>
  <c r="M26" i="7"/>
  <c r="L26" i="7"/>
  <c r="K26" i="7"/>
  <c r="J26" i="7"/>
  <c r="J106" i="7" s="1"/>
  <c r="I26" i="7"/>
  <c r="H26" i="7"/>
  <c r="H183" i="7" s="1"/>
  <c r="G26" i="7"/>
  <c r="G183" i="7" s="1"/>
  <c r="F26" i="7"/>
  <c r="F183" i="7" s="1"/>
  <c r="E26" i="7"/>
  <c r="E183" i="7" s="1"/>
  <c r="D26" i="7"/>
  <c r="D183" i="7" s="1"/>
  <c r="C26" i="7"/>
  <c r="C183" i="7" s="1"/>
  <c r="B26" i="7"/>
  <c r="B106" i="7" s="1"/>
  <c r="T19" i="7"/>
  <c r="S19" i="7"/>
  <c r="R19" i="7"/>
  <c r="Q19" i="7"/>
  <c r="P19" i="7"/>
  <c r="O19" i="7"/>
  <c r="N19" i="7"/>
  <c r="M19" i="7"/>
  <c r="L19" i="7"/>
  <c r="K19" i="7"/>
  <c r="J19" i="7"/>
  <c r="I19" i="7"/>
  <c r="H19" i="7"/>
  <c r="H176" i="7" s="1"/>
  <c r="G19" i="7"/>
  <c r="G176" i="7" s="1"/>
  <c r="F19" i="7"/>
  <c r="F176" i="7" s="1"/>
  <c r="E19" i="7"/>
  <c r="E176" i="7" s="1"/>
  <c r="D19" i="7"/>
  <c r="D99" i="7" s="1"/>
  <c r="C19" i="7"/>
  <c r="C176" i="7" s="1"/>
  <c r="B19" i="7"/>
  <c r="B176" i="7" s="1"/>
  <c r="T11" i="7"/>
  <c r="T91" i="7" s="1"/>
  <c r="S11" i="7"/>
  <c r="S91" i="7" s="1"/>
  <c r="R11" i="7"/>
  <c r="R91" i="7" s="1"/>
  <c r="Q11" i="7"/>
  <c r="P11" i="7"/>
  <c r="O11" i="7"/>
  <c r="O91" i="7" s="1"/>
  <c r="N11" i="7"/>
  <c r="M11" i="7"/>
  <c r="L11" i="7"/>
  <c r="L91" i="7" s="1"/>
  <c r="K11" i="7"/>
  <c r="K91" i="7" s="1"/>
  <c r="J11" i="7"/>
  <c r="J91" i="7" s="1"/>
  <c r="I11" i="7"/>
  <c r="H11" i="7"/>
  <c r="H168" i="7" s="1"/>
  <c r="G11" i="7"/>
  <c r="G168" i="7" s="1"/>
  <c r="F11" i="7"/>
  <c r="F168" i="7" s="1"/>
  <c r="E11" i="7"/>
  <c r="E168" i="7" s="1"/>
  <c r="D11" i="7"/>
  <c r="D168" i="7" s="1"/>
  <c r="C11" i="7"/>
  <c r="C168" i="7" s="1"/>
  <c r="B11" i="7"/>
  <c r="B168" i="7" s="1"/>
  <c r="A21" i="6"/>
  <c r="A22" i="6" s="1"/>
  <c r="A25" i="6" s="1"/>
  <c r="A28" i="6" s="1"/>
  <c r="A33" i="6" s="1"/>
  <c r="A34" i="6" l="1"/>
  <c r="L193" i="7"/>
  <c r="K225" i="7"/>
  <c r="K227" i="7"/>
  <c r="K218" i="7"/>
  <c r="K224" i="7"/>
  <c r="K220" i="7"/>
  <c r="K226" i="7"/>
  <c r="K217" i="7"/>
  <c r="K211" i="7"/>
  <c r="K194" i="7"/>
  <c r="K185" i="7"/>
  <c r="K153" i="7"/>
  <c r="K230" i="7"/>
  <c r="K221" i="7"/>
  <c r="K207" i="7"/>
  <c r="K200" i="7"/>
  <c r="K190" i="7"/>
  <c r="K181" i="7"/>
  <c r="K172" i="7"/>
  <c r="K210" i="7"/>
  <c r="K184" i="7"/>
  <c r="K174" i="7"/>
  <c r="K219" i="7"/>
  <c r="K213" i="7"/>
  <c r="K206" i="7"/>
  <c r="K199" i="7"/>
  <c r="K189" i="7"/>
  <c r="K180" i="7"/>
  <c r="K171" i="7"/>
  <c r="K212" i="7"/>
  <c r="K195" i="7"/>
  <c r="K186" i="7"/>
  <c r="K177" i="7"/>
  <c r="K201" i="7"/>
  <c r="K191" i="7"/>
  <c r="K173" i="7"/>
  <c r="K205" i="7"/>
  <c r="K169" i="7"/>
  <c r="K179" i="7"/>
  <c r="K188" i="7"/>
  <c r="K198" i="7"/>
  <c r="K187" i="7"/>
  <c r="K178" i="7"/>
  <c r="K170" i="7"/>
  <c r="G223" i="7"/>
  <c r="G146" i="7"/>
  <c r="D176" i="7"/>
  <c r="M168" i="7"/>
  <c r="K209" i="7"/>
  <c r="H216" i="7"/>
  <c r="H139" i="7"/>
  <c r="P216" i="7"/>
  <c r="P139" i="7"/>
  <c r="E223" i="7"/>
  <c r="E146" i="7"/>
  <c r="M146" i="7"/>
  <c r="I73" i="7"/>
  <c r="I223" i="7" s="1"/>
  <c r="Q73" i="7"/>
  <c r="Q176" i="7" s="1"/>
  <c r="F91" i="7"/>
  <c r="N91" i="7"/>
  <c r="I99" i="7"/>
  <c r="Q99" i="7"/>
  <c r="G106" i="7"/>
  <c r="O106" i="7"/>
  <c r="D116" i="7"/>
  <c r="L116" i="7"/>
  <c r="T116" i="7"/>
  <c r="C120" i="7"/>
  <c r="K120" i="7"/>
  <c r="S120" i="7"/>
  <c r="L126" i="7"/>
  <c r="T126" i="7"/>
  <c r="K132" i="7"/>
  <c r="F139" i="7"/>
  <c r="B183" i="7"/>
  <c r="F197" i="7"/>
  <c r="S73" i="7"/>
  <c r="S183" i="7" s="1"/>
  <c r="K176" i="7"/>
  <c r="D209" i="7"/>
  <c r="D132" i="7"/>
  <c r="L209" i="7"/>
  <c r="L132" i="7"/>
  <c r="T132" i="7"/>
  <c r="I139" i="7"/>
  <c r="Q139" i="7"/>
  <c r="F223" i="7"/>
  <c r="F146" i="7"/>
  <c r="N146" i="7"/>
  <c r="J73" i="7"/>
  <c r="J176" i="7" s="1"/>
  <c r="R73" i="7"/>
  <c r="R203" i="7" s="1"/>
  <c r="G91" i="7"/>
  <c r="B99" i="7"/>
  <c r="J99" i="7"/>
  <c r="R99" i="7"/>
  <c r="H106" i="7"/>
  <c r="P106" i="7"/>
  <c r="E116" i="7"/>
  <c r="M116" i="7"/>
  <c r="D120" i="7"/>
  <c r="E126" i="7"/>
  <c r="K197" i="7"/>
  <c r="O146" i="7"/>
  <c r="I106" i="7"/>
  <c r="M176" i="7"/>
  <c r="L197" i="7"/>
  <c r="F209" i="7"/>
  <c r="F132" i="7"/>
  <c r="N132" i="7"/>
  <c r="K139" i="7"/>
  <c r="K216" i="7"/>
  <c r="S139" i="7"/>
  <c r="L73" i="7"/>
  <c r="L176" i="7" s="1"/>
  <c r="T73" i="7"/>
  <c r="T193" i="7" s="1"/>
  <c r="I91" i="7"/>
  <c r="Q91" i="7"/>
  <c r="L99" i="7"/>
  <c r="T99" i="7"/>
  <c r="R106" i="7"/>
  <c r="G116" i="7"/>
  <c r="G126" i="7"/>
  <c r="O126" i="7"/>
  <c r="B132" i="7"/>
  <c r="S132" i="7"/>
  <c r="C216" i="7"/>
  <c r="M209" i="7"/>
  <c r="M132" i="7"/>
  <c r="K183" i="7"/>
  <c r="M197" i="7"/>
  <c r="J203" i="7"/>
  <c r="D139" i="7"/>
  <c r="D216" i="7"/>
  <c r="L139" i="7"/>
  <c r="L216" i="7"/>
  <c r="T139" i="7"/>
  <c r="I146" i="7"/>
  <c r="Q146" i="7"/>
  <c r="M73" i="7"/>
  <c r="M223" i="7" s="1"/>
  <c r="B91" i="7"/>
  <c r="E99" i="7"/>
  <c r="M99" i="7"/>
  <c r="C106" i="7"/>
  <c r="K106" i="7"/>
  <c r="S106" i="7"/>
  <c r="H116" i="7"/>
  <c r="P116" i="7"/>
  <c r="G120" i="7"/>
  <c r="H126" i="7"/>
  <c r="P126" i="7"/>
  <c r="C132" i="7"/>
  <c r="C146" i="7"/>
  <c r="J216" i="7"/>
  <c r="F116" i="7"/>
  <c r="J168" i="7"/>
  <c r="L183" i="7"/>
  <c r="Q193" i="7"/>
  <c r="K203" i="7"/>
  <c r="H209" i="7"/>
  <c r="H132" i="7"/>
  <c r="P132" i="7"/>
  <c r="B146" i="7"/>
  <c r="B223" i="7"/>
  <c r="J146" i="7"/>
  <c r="J223" i="7"/>
  <c r="N73" i="7"/>
  <c r="C91" i="7"/>
  <c r="F99" i="7"/>
  <c r="N99" i="7"/>
  <c r="D106" i="7"/>
  <c r="L106" i="7"/>
  <c r="T106" i="7"/>
  <c r="I116" i="7"/>
  <c r="Q116" i="7"/>
  <c r="H120" i="7"/>
  <c r="I126" i="7"/>
  <c r="Q126" i="7"/>
  <c r="G132" i="7"/>
  <c r="D146" i="7"/>
  <c r="F74" i="8"/>
  <c r="F219" i="8" s="1"/>
  <c r="F93" i="8"/>
  <c r="N171" i="8"/>
  <c r="N74" i="8"/>
  <c r="N93" i="8"/>
  <c r="H101" i="8"/>
  <c r="B108" i="8"/>
  <c r="J108" i="8"/>
  <c r="Q106" i="7"/>
  <c r="K168" i="7"/>
  <c r="P176" i="7"/>
  <c r="M183" i="7"/>
  <c r="J193" i="7"/>
  <c r="Q209" i="7"/>
  <c r="Q132" i="7"/>
  <c r="N216" i="7"/>
  <c r="K223" i="7"/>
  <c r="O73" i="7"/>
  <c r="D91" i="7"/>
  <c r="G99" i="7"/>
  <c r="O99" i="7"/>
  <c r="E106" i="7"/>
  <c r="M106" i="7"/>
  <c r="B116" i="7"/>
  <c r="J116" i="7"/>
  <c r="R116" i="7"/>
  <c r="I120" i="7"/>
  <c r="Q120" i="7"/>
  <c r="B126" i="7"/>
  <c r="J126" i="7"/>
  <c r="R126" i="7"/>
  <c r="I132" i="7"/>
  <c r="B139" i="7"/>
  <c r="H146" i="7"/>
  <c r="E209" i="7"/>
  <c r="E132" i="7"/>
  <c r="L168" i="7"/>
  <c r="N183" i="7"/>
  <c r="K193" i="7"/>
  <c r="J209" i="7"/>
  <c r="G216" i="7"/>
  <c r="G139" i="7"/>
  <c r="O139" i="7"/>
  <c r="L223" i="7"/>
  <c r="P73" i="7"/>
  <c r="P168" i="7" s="1"/>
  <c r="E91" i="7"/>
  <c r="M91" i="7"/>
  <c r="H99" i="7"/>
  <c r="P99" i="7"/>
  <c r="F106" i="7"/>
  <c r="N106" i="7"/>
  <c r="C116" i="7"/>
  <c r="K116" i="7"/>
  <c r="S116" i="7"/>
  <c r="B120" i="7"/>
  <c r="J120" i="7"/>
  <c r="R120" i="7"/>
  <c r="C126" i="7"/>
  <c r="K126" i="7"/>
  <c r="S126" i="7"/>
  <c r="J132" i="7"/>
  <c r="E139" i="7"/>
  <c r="K146" i="7"/>
  <c r="B74" i="8"/>
  <c r="B206" i="8" s="1"/>
  <c r="J74" i="8"/>
  <c r="J186" i="8" s="1"/>
  <c r="D206" i="8"/>
  <c r="N212" i="8"/>
  <c r="D200" i="8"/>
  <c r="E171" i="8"/>
  <c r="O179" i="8"/>
  <c r="G206" i="8"/>
  <c r="D118" i="8"/>
  <c r="L118" i="8"/>
  <c r="F200" i="8"/>
  <c r="F122" i="8"/>
  <c r="N200" i="8"/>
  <c r="N122" i="8"/>
  <c r="H128" i="8"/>
  <c r="B212" i="8"/>
  <c r="B134" i="8"/>
  <c r="J212" i="8"/>
  <c r="J134" i="8"/>
  <c r="D141" i="8"/>
  <c r="L141" i="8"/>
  <c r="F226" i="8"/>
  <c r="F148" i="8"/>
  <c r="N226" i="8"/>
  <c r="G228" i="8"/>
  <c r="G223" i="8"/>
  <c r="G204" i="8"/>
  <c r="G194" i="8"/>
  <c r="G190" i="8"/>
  <c r="G181" i="8"/>
  <c r="G176" i="8"/>
  <c r="G214" i="8"/>
  <c r="G233" i="8"/>
  <c r="G230" i="8"/>
  <c r="G222" i="8"/>
  <c r="G210" i="8"/>
  <c r="G208" i="8"/>
  <c r="G189" i="8"/>
  <c r="G187" i="8"/>
  <c r="G174" i="8"/>
  <c r="G155" i="8"/>
  <c r="G152" i="8" s="1"/>
  <c r="G229" i="8"/>
  <c r="G202" i="8"/>
  <c r="G184" i="8"/>
  <c r="G182" i="8"/>
  <c r="G217" i="8"/>
  <c r="G216" i="8"/>
  <c r="G213" i="8"/>
  <c r="G197" i="8"/>
  <c r="G180" i="8"/>
  <c r="G177" i="8"/>
  <c r="G224" i="8"/>
  <c r="G221" i="8"/>
  <c r="G192" i="8"/>
  <c r="G175" i="8"/>
  <c r="G209" i="8"/>
  <c r="G220" i="8"/>
  <c r="G201" i="8"/>
  <c r="G227" i="8"/>
  <c r="G191" i="8"/>
  <c r="G207" i="8"/>
  <c r="G188" i="8"/>
  <c r="G172" i="8"/>
  <c r="G215" i="8"/>
  <c r="G203" i="8"/>
  <c r="G183" i="8"/>
  <c r="G198" i="8"/>
  <c r="G173" i="8"/>
  <c r="G193" i="8"/>
  <c r="O228" i="8"/>
  <c r="O223" i="8"/>
  <c r="O204" i="8"/>
  <c r="O194" i="8"/>
  <c r="O190" i="8"/>
  <c r="O181" i="8"/>
  <c r="O176" i="8"/>
  <c r="O214" i="8"/>
  <c r="O233" i="8"/>
  <c r="O227" i="8"/>
  <c r="O193" i="8"/>
  <c r="O191" i="8"/>
  <c r="O174" i="8"/>
  <c r="O155" i="8"/>
  <c r="O210" i="8"/>
  <c r="O208" i="8"/>
  <c r="O189" i="8"/>
  <c r="O187" i="8"/>
  <c r="O222" i="8"/>
  <c r="O202" i="8"/>
  <c r="O184" i="8"/>
  <c r="O182" i="8"/>
  <c r="O230" i="8"/>
  <c r="O229" i="8"/>
  <c r="O197" i="8"/>
  <c r="O180" i="8"/>
  <c r="O177" i="8"/>
  <c r="O217" i="8"/>
  <c r="O192" i="8"/>
  <c r="O172" i="8"/>
  <c r="O224" i="8"/>
  <c r="O221" i="8"/>
  <c r="O207" i="8"/>
  <c r="O188" i="8"/>
  <c r="O203" i="8"/>
  <c r="O183" i="8"/>
  <c r="O173" i="8"/>
  <c r="O215" i="8"/>
  <c r="O198" i="8"/>
  <c r="O216" i="8"/>
  <c r="O213" i="8"/>
  <c r="O175" i="8"/>
  <c r="O209" i="8"/>
  <c r="O201" i="8"/>
  <c r="O220" i="8"/>
  <c r="H74" i="8"/>
  <c r="H93" i="8"/>
  <c r="B179" i="8"/>
  <c r="B101" i="8"/>
  <c r="J179" i="8"/>
  <c r="J101" i="8"/>
  <c r="D108" i="8"/>
  <c r="L108" i="8"/>
  <c r="F118" i="8"/>
  <c r="N196" i="8"/>
  <c r="N118" i="8"/>
  <c r="H122" i="8"/>
  <c r="B128" i="8"/>
  <c r="J206" i="8"/>
  <c r="J128" i="8"/>
  <c r="D134" i="8"/>
  <c r="L134" i="8"/>
  <c r="F141" i="8"/>
  <c r="N219" i="8"/>
  <c r="N141" i="8"/>
  <c r="H226" i="8"/>
  <c r="C206" i="8"/>
  <c r="K206" i="8"/>
  <c r="G219" i="8"/>
  <c r="G141" i="8"/>
  <c r="O219" i="8"/>
  <c r="O141" i="8"/>
  <c r="C74" i="8"/>
  <c r="K74" i="8"/>
  <c r="K179" i="8" s="1"/>
  <c r="E93" i="8"/>
  <c r="M93" i="8"/>
  <c r="C101" i="8"/>
  <c r="K101" i="8"/>
  <c r="O196" i="8"/>
  <c r="J200" i="8"/>
  <c r="H219" i="8"/>
  <c r="D74" i="8"/>
  <c r="D219" i="8" s="1"/>
  <c r="L74" i="8"/>
  <c r="L219" i="8" s="1"/>
  <c r="D101" i="8"/>
  <c r="L101" i="8"/>
  <c r="H108" i="8"/>
  <c r="J118" i="8"/>
  <c r="G179" i="8"/>
  <c r="N186" i="8"/>
  <c r="K200" i="8"/>
  <c r="N206" i="8"/>
  <c r="E212" i="8"/>
  <c r="G186" i="8"/>
  <c r="O186" i="8"/>
  <c r="C226" i="8"/>
  <c r="C148" i="8"/>
  <c r="K148" i="8"/>
  <c r="E74" i="8"/>
  <c r="M74" i="8"/>
  <c r="M212" i="8" s="1"/>
  <c r="G93" i="8"/>
  <c r="O93" i="8"/>
  <c r="E101" i="8"/>
  <c r="M101" i="8"/>
  <c r="I122" i="8"/>
  <c r="C128" i="8"/>
  <c r="K128" i="8"/>
  <c r="H148" i="8"/>
  <c r="D171" i="8"/>
  <c r="O206" i="8"/>
  <c r="N179" i="8"/>
  <c r="B196" i="8"/>
  <c r="H212" i="8"/>
  <c r="H134" i="8"/>
  <c r="B219" i="8"/>
  <c r="D148" i="8"/>
  <c r="N101" i="8"/>
  <c r="B122" i="8"/>
  <c r="D128" i="8"/>
  <c r="L128" i="8"/>
  <c r="M134" i="8"/>
  <c r="G212" i="8"/>
  <c r="I186" i="8"/>
  <c r="C196" i="8"/>
  <c r="E200" i="8"/>
  <c r="I134" i="8"/>
  <c r="C219" i="8"/>
  <c r="E226" i="8"/>
  <c r="I93" i="8"/>
  <c r="O101" i="8"/>
  <c r="C122" i="8"/>
  <c r="E128" i="8"/>
  <c r="N134" i="8"/>
  <c r="B93" i="8"/>
  <c r="J93" i="8"/>
  <c r="D122" i="8"/>
  <c r="F128" i="8"/>
  <c r="J141" i="8"/>
  <c r="N148" i="8"/>
  <c r="G196" i="8"/>
  <c r="O212" i="8"/>
  <c r="G171" i="8"/>
  <c r="O171" i="8"/>
  <c r="C186" i="8"/>
  <c r="K186" i="8"/>
  <c r="G200" i="8"/>
  <c r="O200" i="8"/>
  <c r="I206" i="8"/>
  <c r="C212" i="8"/>
  <c r="E219" i="8"/>
  <c r="G226" i="8"/>
  <c r="O226" i="8"/>
  <c r="I74" i="8"/>
  <c r="I196" i="8" s="1"/>
  <c r="E122" i="8"/>
  <c r="G128" i="8"/>
  <c r="O148" i="8"/>
  <c r="L171" i="8"/>
  <c r="H196" i="8"/>
  <c r="E148" i="8"/>
  <c r="A40" i="6" l="1"/>
  <c r="A41" i="6" s="1"/>
  <c r="A42" i="6" s="1"/>
  <c r="T216" i="7"/>
  <c r="P197" i="7"/>
  <c r="P193" i="7"/>
  <c r="T197" i="7"/>
  <c r="T223" i="7"/>
  <c r="T168" i="7"/>
  <c r="R168" i="7"/>
  <c r="R176" i="7"/>
  <c r="T176" i="7"/>
  <c r="R193" i="7"/>
  <c r="P209" i="7"/>
  <c r="Q216" i="7"/>
  <c r="P203" i="7"/>
  <c r="O220" i="7"/>
  <c r="O230" i="7"/>
  <c r="O219" i="7"/>
  <c r="O225" i="7"/>
  <c r="O221" i="7"/>
  <c r="O213" i="7"/>
  <c r="O227" i="7"/>
  <c r="O218" i="7"/>
  <c r="O206" i="7"/>
  <c r="O199" i="7"/>
  <c r="O189" i="7"/>
  <c r="O180" i="7"/>
  <c r="O171" i="7"/>
  <c r="O224" i="7"/>
  <c r="O212" i="7"/>
  <c r="O195" i="7"/>
  <c r="O186" i="7"/>
  <c r="O177" i="7"/>
  <c r="O205" i="7"/>
  <c r="O198" i="7"/>
  <c r="O188" i="7"/>
  <c r="O179" i="7"/>
  <c r="O170" i="7"/>
  <c r="O211" i="7"/>
  <c r="O194" i="7"/>
  <c r="O185" i="7"/>
  <c r="O153" i="7"/>
  <c r="O226" i="7"/>
  <c r="O214" i="7"/>
  <c r="O207" i="7"/>
  <c r="O200" i="7"/>
  <c r="O190" i="7"/>
  <c r="O181" i="7"/>
  <c r="O172" i="7"/>
  <c r="O204" i="7"/>
  <c r="O187" i="7"/>
  <c r="O178" i="7"/>
  <c r="O169" i="7"/>
  <c r="O210" i="7"/>
  <c r="O173" i="7"/>
  <c r="O184" i="7"/>
  <c r="O217" i="7"/>
  <c r="O191" i="7"/>
  <c r="O201" i="7"/>
  <c r="O174" i="7"/>
  <c r="I203" i="7"/>
  <c r="S176" i="7"/>
  <c r="K212" i="8"/>
  <c r="K196" i="8"/>
  <c r="L200" i="8"/>
  <c r="M206" i="8"/>
  <c r="F196" i="8"/>
  <c r="F206" i="8"/>
  <c r="B200" i="8"/>
  <c r="S193" i="7"/>
  <c r="S223" i="7"/>
  <c r="N224" i="7"/>
  <c r="N226" i="7"/>
  <c r="N217" i="7"/>
  <c r="N230" i="7"/>
  <c r="N219" i="7"/>
  <c r="N225" i="7"/>
  <c r="N221" i="7"/>
  <c r="N210" i="7"/>
  <c r="N184" i="7"/>
  <c r="N174" i="7"/>
  <c r="N213" i="7"/>
  <c r="N206" i="7"/>
  <c r="N199" i="7"/>
  <c r="N189" i="7"/>
  <c r="N180" i="7"/>
  <c r="N171" i="7"/>
  <c r="N227" i="7"/>
  <c r="N201" i="7"/>
  <c r="N191" i="7"/>
  <c r="N173" i="7"/>
  <c r="N205" i="7"/>
  <c r="N198" i="7"/>
  <c r="N188" i="7"/>
  <c r="N179" i="7"/>
  <c r="N170" i="7"/>
  <c r="N211" i="7"/>
  <c r="N194" i="7"/>
  <c r="N185" i="7"/>
  <c r="N153" i="7"/>
  <c r="N218" i="7"/>
  <c r="N207" i="7"/>
  <c r="N200" i="7"/>
  <c r="N190" i="7"/>
  <c r="N181" i="7"/>
  <c r="N172" i="7"/>
  <c r="N204" i="7"/>
  <c r="N177" i="7"/>
  <c r="N169" i="7"/>
  <c r="N212" i="7"/>
  <c r="N195" i="7"/>
  <c r="N197" i="7"/>
  <c r="N187" i="7"/>
  <c r="N220" i="7"/>
  <c r="N178" i="7"/>
  <c r="N186" i="7"/>
  <c r="O176" i="7"/>
  <c r="Q225" i="7"/>
  <c r="Q221" i="7"/>
  <c r="Q213" i="7"/>
  <c r="Q227" i="7"/>
  <c r="Q218" i="7"/>
  <c r="Q224" i="7"/>
  <c r="Q214" i="7"/>
  <c r="Q220" i="7"/>
  <c r="Q230" i="7"/>
  <c r="Q217" i="7"/>
  <c r="Q201" i="7"/>
  <c r="Q191" i="7"/>
  <c r="Q173" i="7"/>
  <c r="Q205" i="7"/>
  <c r="Q198" i="7"/>
  <c r="Q188" i="7"/>
  <c r="Q179" i="7"/>
  <c r="Q170" i="7"/>
  <c r="Q219" i="7"/>
  <c r="Q207" i="7"/>
  <c r="Q200" i="7"/>
  <c r="Q190" i="7"/>
  <c r="Q181" i="7"/>
  <c r="Q172" i="7"/>
  <c r="Q226" i="7"/>
  <c r="Q204" i="7"/>
  <c r="Q187" i="7"/>
  <c r="Q178" i="7"/>
  <c r="Q169" i="7"/>
  <c r="Q210" i="7"/>
  <c r="Q184" i="7"/>
  <c r="Q174" i="7"/>
  <c r="Q206" i="7"/>
  <c r="Q199" i="7"/>
  <c r="Q189" i="7"/>
  <c r="Q180" i="7"/>
  <c r="Q171" i="7"/>
  <c r="Q212" i="7"/>
  <c r="Q211" i="7"/>
  <c r="Q195" i="7"/>
  <c r="Q194" i="7"/>
  <c r="Q186" i="7"/>
  <c r="Q153" i="7"/>
  <c r="Q185" i="7"/>
  <c r="Q177" i="7"/>
  <c r="O183" i="7"/>
  <c r="I225" i="7"/>
  <c r="I221" i="7"/>
  <c r="I227" i="7"/>
  <c r="I218" i="7"/>
  <c r="I224" i="7"/>
  <c r="I220" i="7"/>
  <c r="I201" i="7"/>
  <c r="I191" i="7"/>
  <c r="I173" i="7"/>
  <c r="I205" i="7"/>
  <c r="I198" i="7"/>
  <c r="I188" i="7"/>
  <c r="I179" i="7"/>
  <c r="I170" i="7"/>
  <c r="I217" i="7"/>
  <c r="I207" i="7"/>
  <c r="I200" i="7"/>
  <c r="I190" i="7"/>
  <c r="I181" i="7"/>
  <c r="I172" i="7"/>
  <c r="I187" i="7"/>
  <c r="I178" i="7"/>
  <c r="I169" i="7"/>
  <c r="I219" i="7"/>
  <c r="I213" i="7"/>
  <c r="I210" i="7"/>
  <c r="I184" i="7"/>
  <c r="I174" i="7"/>
  <c r="I226" i="7"/>
  <c r="I206" i="7"/>
  <c r="I199" i="7"/>
  <c r="I189" i="7"/>
  <c r="I180" i="7"/>
  <c r="I171" i="7"/>
  <c r="I212" i="7"/>
  <c r="I153" i="7"/>
  <c r="I185" i="7"/>
  <c r="I177" i="7"/>
  <c r="I195" i="7"/>
  <c r="I211" i="7"/>
  <c r="I194" i="7"/>
  <c r="I186" i="7"/>
  <c r="I230" i="7"/>
  <c r="M233" i="8"/>
  <c r="M227" i="8"/>
  <c r="M222" i="8"/>
  <c r="M217" i="8"/>
  <c r="M203" i="8"/>
  <c r="M198" i="8"/>
  <c r="M193" i="8"/>
  <c r="M189" i="8"/>
  <c r="M184" i="8"/>
  <c r="M180" i="8"/>
  <c r="M175" i="8"/>
  <c r="M213" i="8"/>
  <c r="M215" i="8"/>
  <c r="M201" i="8"/>
  <c r="M183" i="8"/>
  <c r="M181" i="8"/>
  <c r="M173" i="8"/>
  <c r="M223" i="8"/>
  <c r="M220" i="8"/>
  <c r="M176" i="8"/>
  <c r="M210" i="8"/>
  <c r="M191" i="8"/>
  <c r="M174" i="8"/>
  <c r="M155" i="8"/>
  <c r="M214" i="8"/>
  <c r="M208" i="8"/>
  <c r="M204" i="8"/>
  <c r="M187" i="8"/>
  <c r="M230" i="8"/>
  <c r="M202" i="8"/>
  <c r="M182" i="8"/>
  <c r="M197" i="8"/>
  <c r="M177" i="8"/>
  <c r="M221" i="8"/>
  <c r="M192" i="8"/>
  <c r="M172" i="8"/>
  <c r="M228" i="8"/>
  <c r="M224" i="8"/>
  <c r="M207" i="8"/>
  <c r="M188" i="8"/>
  <c r="M229" i="8"/>
  <c r="M194" i="8"/>
  <c r="M216" i="8"/>
  <c r="M190" i="8"/>
  <c r="M209" i="8"/>
  <c r="B186" i="8"/>
  <c r="F171" i="8"/>
  <c r="R230" i="7"/>
  <c r="R219" i="7"/>
  <c r="R221" i="7"/>
  <c r="R213" i="7"/>
  <c r="R227" i="7"/>
  <c r="R218" i="7"/>
  <c r="R224" i="7"/>
  <c r="R214" i="7"/>
  <c r="R220" i="7"/>
  <c r="R212" i="7"/>
  <c r="R226" i="7"/>
  <c r="R217" i="7"/>
  <c r="R205" i="7"/>
  <c r="R198" i="7"/>
  <c r="R188" i="7"/>
  <c r="R179" i="7"/>
  <c r="R170" i="7"/>
  <c r="R211" i="7"/>
  <c r="R194" i="7"/>
  <c r="R185" i="7"/>
  <c r="R153" i="7"/>
  <c r="R204" i="7"/>
  <c r="R187" i="7"/>
  <c r="R178" i="7"/>
  <c r="R169" i="7"/>
  <c r="R210" i="7"/>
  <c r="R184" i="7"/>
  <c r="R174" i="7"/>
  <c r="R206" i="7"/>
  <c r="R199" i="7"/>
  <c r="R189" i="7"/>
  <c r="R180" i="7"/>
  <c r="R171" i="7"/>
  <c r="R195" i="7"/>
  <c r="R186" i="7"/>
  <c r="R177" i="7"/>
  <c r="R225" i="7"/>
  <c r="R201" i="7"/>
  <c r="R181" i="7"/>
  <c r="R173" i="7"/>
  <c r="R207" i="7"/>
  <c r="R172" i="7"/>
  <c r="R191" i="7"/>
  <c r="R223" i="7"/>
  <c r="R200" i="7"/>
  <c r="R190" i="7"/>
  <c r="O203" i="7"/>
  <c r="S209" i="7"/>
  <c r="L214" i="8"/>
  <c r="L209" i="8"/>
  <c r="L233" i="8"/>
  <c r="L229" i="8"/>
  <c r="L224" i="8"/>
  <c r="L220" i="8"/>
  <c r="L228" i="8"/>
  <c r="L207" i="8"/>
  <c r="L203" i="8"/>
  <c r="L188" i="8"/>
  <c r="L215" i="8"/>
  <c r="L201" i="8"/>
  <c r="L198" i="8"/>
  <c r="L183" i="8"/>
  <c r="L181" i="8"/>
  <c r="L173" i="8"/>
  <c r="L227" i="8"/>
  <c r="L223" i="8"/>
  <c r="L193" i="8"/>
  <c r="L176" i="8"/>
  <c r="L210" i="8"/>
  <c r="L191" i="8"/>
  <c r="L189" i="8"/>
  <c r="L174" i="8"/>
  <c r="L155" i="8"/>
  <c r="L187" i="8"/>
  <c r="L230" i="8"/>
  <c r="L202" i="8"/>
  <c r="L182" i="8"/>
  <c r="L217" i="8"/>
  <c r="L197" i="8"/>
  <c r="L177" i="8"/>
  <c r="L221" i="8"/>
  <c r="L192" i="8"/>
  <c r="L172" i="8"/>
  <c r="L222" i="8"/>
  <c r="L208" i="8"/>
  <c r="L204" i="8"/>
  <c r="L184" i="8"/>
  <c r="L180" i="8"/>
  <c r="L213" i="8"/>
  <c r="L194" i="8"/>
  <c r="L175" i="8"/>
  <c r="L216" i="8"/>
  <c r="L190" i="8"/>
  <c r="L196" i="8"/>
  <c r="S203" i="7"/>
  <c r="I229" i="8"/>
  <c r="I224" i="8"/>
  <c r="I220" i="8"/>
  <c r="I201" i="8"/>
  <c r="I191" i="8"/>
  <c r="I187" i="8"/>
  <c r="I182" i="8"/>
  <c r="I177" i="8"/>
  <c r="I233" i="8"/>
  <c r="I215" i="8"/>
  <c r="I213" i="8"/>
  <c r="I197" i="8"/>
  <c r="I180" i="8"/>
  <c r="I221" i="8"/>
  <c r="I217" i="8"/>
  <c r="I216" i="8"/>
  <c r="I194" i="8"/>
  <c r="I192" i="8"/>
  <c r="I175" i="8"/>
  <c r="I228" i="8"/>
  <c r="I209" i="8"/>
  <c r="I190" i="8"/>
  <c r="I188" i="8"/>
  <c r="I172" i="8"/>
  <c r="I207" i="8"/>
  <c r="I203" i="8"/>
  <c r="I183" i="8"/>
  <c r="I223" i="8"/>
  <c r="I181" i="8"/>
  <c r="I227" i="8"/>
  <c r="I176" i="8"/>
  <c r="I230" i="8"/>
  <c r="I214" i="8"/>
  <c r="I210" i="8"/>
  <c r="I155" i="8"/>
  <c r="I152" i="8" s="1"/>
  <c r="I202" i="8"/>
  <c r="I198" i="8"/>
  <c r="I173" i="8"/>
  <c r="I193" i="8"/>
  <c r="I208" i="8"/>
  <c r="I189" i="8"/>
  <c r="I174" i="8"/>
  <c r="I222" i="8"/>
  <c r="I204" i="8"/>
  <c r="I184" i="8"/>
  <c r="M226" i="8"/>
  <c r="E233" i="8"/>
  <c r="E227" i="8"/>
  <c r="E222" i="8"/>
  <c r="E217" i="8"/>
  <c r="E203" i="8"/>
  <c r="E198" i="8"/>
  <c r="E193" i="8"/>
  <c r="E189" i="8"/>
  <c r="E184" i="8"/>
  <c r="E180" i="8"/>
  <c r="E175" i="8"/>
  <c r="E213" i="8"/>
  <c r="E176" i="8"/>
  <c r="E173" i="8"/>
  <c r="E230" i="8"/>
  <c r="E214" i="8"/>
  <c r="E210" i="8"/>
  <c r="E191" i="8"/>
  <c r="E208" i="8"/>
  <c r="E204" i="8"/>
  <c r="E187" i="8"/>
  <c r="E174" i="8"/>
  <c r="E155" i="8"/>
  <c r="E152" i="8" s="1"/>
  <c r="E229" i="8"/>
  <c r="E202" i="8"/>
  <c r="E182" i="8"/>
  <c r="E216" i="8"/>
  <c r="E194" i="8"/>
  <c r="E190" i="8"/>
  <c r="E209" i="8"/>
  <c r="E223" i="8"/>
  <c r="E220" i="8"/>
  <c r="E201" i="8"/>
  <c r="E181" i="8"/>
  <c r="E221" i="8"/>
  <c r="E197" i="8"/>
  <c r="E177" i="8"/>
  <c r="E228" i="8"/>
  <c r="E224" i="8"/>
  <c r="E192" i="8"/>
  <c r="E215" i="8"/>
  <c r="E188" i="8"/>
  <c r="E172" i="8"/>
  <c r="E183" i="8"/>
  <c r="M179" i="8"/>
  <c r="L206" i="8"/>
  <c r="M186" i="8"/>
  <c r="C230" i="8"/>
  <c r="C221" i="8"/>
  <c r="C202" i="8"/>
  <c r="C197" i="8"/>
  <c r="C192" i="8"/>
  <c r="C188" i="8"/>
  <c r="C183" i="8"/>
  <c r="C216" i="8"/>
  <c r="C220" i="8"/>
  <c r="C215" i="8"/>
  <c r="C203" i="8"/>
  <c r="C172" i="8"/>
  <c r="C233" i="8"/>
  <c r="C227" i="8"/>
  <c r="C223" i="8"/>
  <c r="C201" i="8"/>
  <c r="C198" i="8"/>
  <c r="C181" i="8"/>
  <c r="C214" i="8"/>
  <c r="C193" i="8"/>
  <c r="C176" i="8"/>
  <c r="C173" i="8"/>
  <c r="C222" i="8"/>
  <c r="C210" i="8"/>
  <c r="C191" i="8"/>
  <c r="C189" i="8"/>
  <c r="C229" i="8"/>
  <c r="C208" i="8"/>
  <c r="C204" i="8"/>
  <c r="C184" i="8"/>
  <c r="C174" i="8"/>
  <c r="C213" i="8"/>
  <c r="C180" i="8"/>
  <c r="C194" i="8"/>
  <c r="C175" i="8"/>
  <c r="C209" i="8"/>
  <c r="C190" i="8"/>
  <c r="C187" i="8"/>
  <c r="C155" i="8"/>
  <c r="C182" i="8"/>
  <c r="C224" i="8"/>
  <c r="C177" i="8"/>
  <c r="C228" i="8"/>
  <c r="I200" i="8"/>
  <c r="L186" i="8"/>
  <c r="H216" i="8"/>
  <c r="H207" i="8"/>
  <c r="H233" i="8"/>
  <c r="H227" i="8"/>
  <c r="H222" i="8"/>
  <c r="H217" i="8"/>
  <c r="H229" i="8"/>
  <c r="H204" i="8"/>
  <c r="H202" i="8"/>
  <c r="H184" i="8"/>
  <c r="H182" i="8"/>
  <c r="H213" i="8"/>
  <c r="H197" i="8"/>
  <c r="H180" i="8"/>
  <c r="H177" i="8"/>
  <c r="H224" i="8"/>
  <c r="H221" i="8"/>
  <c r="H194" i="8"/>
  <c r="H192" i="8"/>
  <c r="H175" i="8"/>
  <c r="H228" i="8"/>
  <c r="H209" i="8"/>
  <c r="H190" i="8"/>
  <c r="H188" i="8"/>
  <c r="H172" i="8"/>
  <c r="H220" i="8"/>
  <c r="H201" i="8"/>
  <c r="H223" i="8"/>
  <c r="H181" i="8"/>
  <c r="H191" i="8"/>
  <c r="H176" i="8"/>
  <c r="H230" i="8"/>
  <c r="H214" i="8"/>
  <c r="H210" i="8"/>
  <c r="H187" i="8"/>
  <c r="H155" i="8"/>
  <c r="H152" i="8" s="1"/>
  <c r="H215" i="8"/>
  <c r="H203" i="8"/>
  <c r="H183" i="8"/>
  <c r="H198" i="8"/>
  <c r="H173" i="8"/>
  <c r="H193" i="8"/>
  <c r="H208" i="8"/>
  <c r="H189" i="8"/>
  <c r="H174" i="8"/>
  <c r="H206" i="8"/>
  <c r="D196" i="8"/>
  <c r="H186" i="8"/>
  <c r="S168" i="7"/>
  <c r="H179" i="8"/>
  <c r="T221" i="7"/>
  <c r="T224" i="7"/>
  <c r="T214" i="7"/>
  <c r="T220" i="7"/>
  <c r="T226" i="7"/>
  <c r="T217" i="7"/>
  <c r="T230" i="7"/>
  <c r="T219" i="7"/>
  <c r="T207" i="7"/>
  <c r="T200" i="7"/>
  <c r="T190" i="7"/>
  <c r="T181" i="7"/>
  <c r="T172" i="7"/>
  <c r="T204" i="7"/>
  <c r="T187" i="7"/>
  <c r="T178" i="7"/>
  <c r="T169" i="7"/>
  <c r="T206" i="7"/>
  <c r="T199" i="7"/>
  <c r="T189" i="7"/>
  <c r="T180" i="7"/>
  <c r="T171" i="7"/>
  <c r="T195" i="7"/>
  <c r="T186" i="7"/>
  <c r="T177" i="7"/>
  <c r="T218" i="7"/>
  <c r="T212" i="7"/>
  <c r="T201" i="7"/>
  <c r="T191" i="7"/>
  <c r="T173" i="7"/>
  <c r="T225" i="7"/>
  <c r="T213" i="7"/>
  <c r="T205" i="7"/>
  <c r="T198" i="7"/>
  <c r="T188" i="7"/>
  <c r="T179" i="7"/>
  <c r="T170" i="7"/>
  <c r="T211" i="7"/>
  <c r="T184" i="7"/>
  <c r="T194" i="7"/>
  <c r="T210" i="7"/>
  <c r="T185" i="7"/>
  <c r="T174" i="7"/>
  <c r="T153" i="7"/>
  <c r="T227" i="7"/>
  <c r="N209" i="7"/>
  <c r="J230" i="7"/>
  <c r="J219" i="7"/>
  <c r="J221" i="7"/>
  <c r="J213" i="7"/>
  <c r="J227" i="7"/>
  <c r="J218" i="7"/>
  <c r="J224" i="7"/>
  <c r="J220" i="7"/>
  <c r="J226" i="7"/>
  <c r="J217" i="7"/>
  <c r="J205" i="7"/>
  <c r="J198" i="7"/>
  <c r="J188" i="7"/>
  <c r="J179" i="7"/>
  <c r="J170" i="7"/>
  <c r="J225" i="7"/>
  <c r="J211" i="7"/>
  <c r="J194" i="7"/>
  <c r="J185" i="7"/>
  <c r="J153" i="7"/>
  <c r="J187" i="7"/>
  <c r="J178" i="7"/>
  <c r="J169" i="7"/>
  <c r="J210" i="7"/>
  <c r="J184" i="7"/>
  <c r="J174" i="7"/>
  <c r="J206" i="7"/>
  <c r="J199" i="7"/>
  <c r="J189" i="7"/>
  <c r="J180" i="7"/>
  <c r="J171" i="7"/>
  <c r="J212" i="7"/>
  <c r="J195" i="7"/>
  <c r="J186" i="7"/>
  <c r="J177" i="7"/>
  <c r="J200" i="7"/>
  <c r="J191" i="7"/>
  <c r="J207" i="7"/>
  <c r="J181" i="7"/>
  <c r="J173" i="7"/>
  <c r="J172" i="7"/>
  <c r="J183" i="7"/>
  <c r="J201" i="7"/>
  <c r="J190" i="7"/>
  <c r="I216" i="7"/>
  <c r="R197" i="7"/>
  <c r="Q183" i="7"/>
  <c r="T203" i="7"/>
  <c r="F215" i="8"/>
  <c r="F210" i="8"/>
  <c r="F230" i="8"/>
  <c r="F221" i="8"/>
  <c r="F233" i="8"/>
  <c r="F214" i="8"/>
  <c r="F193" i="8"/>
  <c r="F191" i="8"/>
  <c r="F222" i="8"/>
  <c r="F208" i="8"/>
  <c r="F204" i="8"/>
  <c r="F189" i="8"/>
  <c r="F187" i="8"/>
  <c r="F174" i="8"/>
  <c r="F155" i="8"/>
  <c r="F152" i="8" s="1"/>
  <c r="F229" i="8"/>
  <c r="F202" i="8"/>
  <c r="F184" i="8"/>
  <c r="F182" i="8"/>
  <c r="F217" i="8"/>
  <c r="F216" i="8"/>
  <c r="F213" i="8"/>
  <c r="F197" i="8"/>
  <c r="F194" i="8"/>
  <c r="F180" i="8"/>
  <c r="F177" i="8"/>
  <c r="F190" i="8"/>
  <c r="F175" i="8"/>
  <c r="F209" i="8"/>
  <c r="F223" i="8"/>
  <c r="F220" i="8"/>
  <c r="F201" i="8"/>
  <c r="F181" i="8"/>
  <c r="F227" i="8"/>
  <c r="F176" i="8"/>
  <c r="F228" i="8"/>
  <c r="F224" i="8"/>
  <c r="F192" i="8"/>
  <c r="F188" i="8"/>
  <c r="F172" i="8"/>
  <c r="F203" i="8"/>
  <c r="F183" i="8"/>
  <c r="F198" i="8"/>
  <c r="F173" i="8"/>
  <c r="D226" i="8"/>
  <c r="L226" i="8"/>
  <c r="E179" i="8"/>
  <c r="C171" i="8"/>
  <c r="L179" i="8"/>
  <c r="F179" i="8"/>
  <c r="D186" i="8"/>
  <c r="H171" i="8"/>
  <c r="E206" i="8"/>
  <c r="R209" i="7"/>
  <c r="M227" i="7"/>
  <c r="M220" i="7"/>
  <c r="M226" i="7"/>
  <c r="M217" i="7"/>
  <c r="M230" i="7"/>
  <c r="M219" i="7"/>
  <c r="M225" i="7"/>
  <c r="M221" i="7"/>
  <c r="M204" i="7"/>
  <c r="M187" i="7"/>
  <c r="M178" i="7"/>
  <c r="M169" i="7"/>
  <c r="M210" i="7"/>
  <c r="M184" i="7"/>
  <c r="M174" i="7"/>
  <c r="M212" i="7"/>
  <c r="M195" i="7"/>
  <c r="M186" i="7"/>
  <c r="M177" i="7"/>
  <c r="M201" i="7"/>
  <c r="M191" i="7"/>
  <c r="M173" i="7"/>
  <c r="M205" i="7"/>
  <c r="M198" i="7"/>
  <c r="M188" i="7"/>
  <c r="M179" i="7"/>
  <c r="M170" i="7"/>
  <c r="M211" i="7"/>
  <c r="M194" i="7"/>
  <c r="M185" i="7"/>
  <c r="M153" i="7"/>
  <c r="M218" i="7"/>
  <c r="M207" i="7"/>
  <c r="M200" i="7"/>
  <c r="M189" i="7"/>
  <c r="M171" i="7"/>
  <c r="M181" i="7"/>
  <c r="M206" i="7"/>
  <c r="M199" i="7"/>
  <c r="M180" i="7"/>
  <c r="M172" i="7"/>
  <c r="M213" i="7"/>
  <c r="M190" i="7"/>
  <c r="M224" i="7"/>
  <c r="L221" i="7"/>
  <c r="L224" i="7"/>
  <c r="L220" i="7"/>
  <c r="L226" i="7"/>
  <c r="L217" i="7"/>
  <c r="L230" i="7"/>
  <c r="L219" i="7"/>
  <c r="L225" i="7"/>
  <c r="L218" i="7"/>
  <c r="L207" i="7"/>
  <c r="L200" i="7"/>
  <c r="L190" i="7"/>
  <c r="L181" i="7"/>
  <c r="L172" i="7"/>
  <c r="L204" i="7"/>
  <c r="L187" i="7"/>
  <c r="L178" i="7"/>
  <c r="L169" i="7"/>
  <c r="L213" i="7"/>
  <c r="L206" i="7"/>
  <c r="L199" i="7"/>
  <c r="L189" i="7"/>
  <c r="L180" i="7"/>
  <c r="L171" i="7"/>
  <c r="L227" i="7"/>
  <c r="L212" i="7"/>
  <c r="L195" i="7"/>
  <c r="L186" i="7"/>
  <c r="L177" i="7"/>
  <c r="L201" i="7"/>
  <c r="L191" i="7"/>
  <c r="L173" i="7"/>
  <c r="L205" i="7"/>
  <c r="L198" i="7"/>
  <c r="L188" i="7"/>
  <c r="L179" i="7"/>
  <c r="L170" i="7"/>
  <c r="L211" i="7"/>
  <c r="L185" i="7"/>
  <c r="L174" i="7"/>
  <c r="L184" i="7"/>
  <c r="L194" i="7"/>
  <c r="L210" i="7"/>
  <c r="L153" i="7"/>
  <c r="J197" i="7"/>
  <c r="O209" i="7"/>
  <c r="N203" i="7"/>
  <c r="I176" i="7"/>
  <c r="Q168" i="7"/>
  <c r="S225" i="7"/>
  <c r="S227" i="7"/>
  <c r="S218" i="7"/>
  <c r="S224" i="7"/>
  <c r="S214" i="7"/>
  <c r="S220" i="7"/>
  <c r="S226" i="7"/>
  <c r="S217" i="7"/>
  <c r="S211" i="7"/>
  <c r="S194" i="7"/>
  <c r="S185" i="7"/>
  <c r="S153" i="7"/>
  <c r="S207" i="7"/>
  <c r="S200" i="7"/>
  <c r="S190" i="7"/>
  <c r="S181" i="7"/>
  <c r="S172" i="7"/>
  <c r="S210" i="7"/>
  <c r="S184" i="7"/>
  <c r="S174" i="7"/>
  <c r="S206" i="7"/>
  <c r="S199" i="7"/>
  <c r="S189" i="7"/>
  <c r="S180" i="7"/>
  <c r="S171" i="7"/>
  <c r="S195" i="7"/>
  <c r="S186" i="7"/>
  <c r="S177" i="7"/>
  <c r="S212" i="7"/>
  <c r="S201" i="7"/>
  <c r="S191" i="7"/>
  <c r="S173" i="7"/>
  <c r="S230" i="7"/>
  <c r="S221" i="7"/>
  <c r="S213" i="7"/>
  <c r="S205" i="7"/>
  <c r="S188" i="7"/>
  <c r="S204" i="7"/>
  <c r="S198" i="7"/>
  <c r="S187" i="7"/>
  <c r="S219" i="7"/>
  <c r="S179" i="7"/>
  <c r="S170" i="7"/>
  <c r="S169" i="7"/>
  <c r="S178" i="7"/>
  <c r="K230" i="8"/>
  <c r="K221" i="8"/>
  <c r="K202" i="8"/>
  <c r="K197" i="8"/>
  <c r="K192" i="8"/>
  <c r="K188" i="8"/>
  <c r="K183" i="8"/>
  <c r="K233" i="8"/>
  <c r="K216" i="8"/>
  <c r="K224" i="8"/>
  <c r="K209" i="8"/>
  <c r="K190" i="8"/>
  <c r="K172" i="8"/>
  <c r="K228" i="8"/>
  <c r="K207" i="8"/>
  <c r="K203" i="8"/>
  <c r="K220" i="8"/>
  <c r="K215" i="8"/>
  <c r="K201" i="8"/>
  <c r="K198" i="8"/>
  <c r="K181" i="8"/>
  <c r="K173" i="8"/>
  <c r="K227" i="8"/>
  <c r="K223" i="8"/>
  <c r="K193" i="8"/>
  <c r="K176" i="8"/>
  <c r="K214" i="8"/>
  <c r="K210" i="8"/>
  <c r="K191" i="8"/>
  <c r="K155" i="8"/>
  <c r="K187" i="8"/>
  <c r="K182" i="8"/>
  <c r="K217" i="8"/>
  <c r="K177" i="8"/>
  <c r="K189" i="8"/>
  <c r="K174" i="8"/>
  <c r="K222" i="8"/>
  <c r="K208" i="8"/>
  <c r="K204" i="8"/>
  <c r="K184" i="8"/>
  <c r="K229" i="8"/>
  <c r="K180" i="8"/>
  <c r="K213" i="8"/>
  <c r="K194" i="8"/>
  <c r="K175" i="8"/>
  <c r="B213" i="8"/>
  <c r="B208" i="8"/>
  <c r="B230" i="8"/>
  <c r="B228" i="8"/>
  <c r="B223" i="8"/>
  <c r="B209" i="8"/>
  <c r="B190" i="8"/>
  <c r="B188" i="8"/>
  <c r="B220" i="8"/>
  <c r="B215" i="8"/>
  <c r="B203" i="8"/>
  <c r="B183" i="8"/>
  <c r="B172" i="8"/>
  <c r="B233" i="8"/>
  <c r="B227" i="8"/>
  <c r="B201" i="8"/>
  <c r="B198" i="8"/>
  <c r="B181" i="8"/>
  <c r="B214" i="8"/>
  <c r="B193" i="8"/>
  <c r="B176" i="8"/>
  <c r="B173" i="8"/>
  <c r="B222" i="8"/>
  <c r="B189" i="8"/>
  <c r="B229" i="8"/>
  <c r="B204" i="8"/>
  <c r="B184" i="8"/>
  <c r="B174" i="8"/>
  <c r="B216" i="8"/>
  <c r="B180" i="8"/>
  <c r="B194" i="8"/>
  <c r="B175" i="8"/>
  <c r="B210" i="8"/>
  <c r="B191" i="8"/>
  <c r="B202" i="8"/>
  <c r="B187" i="8"/>
  <c r="B155" i="8"/>
  <c r="B221" i="8"/>
  <c r="B197" i="8"/>
  <c r="B182" i="8"/>
  <c r="B224" i="8"/>
  <c r="B192" i="8"/>
  <c r="B177" i="8"/>
  <c r="B226" i="8"/>
  <c r="E186" i="8"/>
  <c r="I212" i="8"/>
  <c r="M200" i="8"/>
  <c r="K219" i="8"/>
  <c r="K226" i="8"/>
  <c r="D179" i="8"/>
  <c r="B171" i="8"/>
  <c r="C179" i="8"/>
  <c r="H200" i="8"/>
  <c r="C200" i="8"/>
  <c r="P226" i="7"/>
  <c r="P230" i="7"/>
  <c r="P219" i="7"/>
  <c r="P225" i="7"/>
  <c r="P221" i="7"/>
  <c r="P227" i="7"/>
  <c r="P218" i="7"/>
  <c r="P224" i="7"/>
  <c r="P213" i="7"/>
  <c r="P212" i="7"/>
  <c r="P195" i="7"/>
  <c r="P186" i="7"/>
  <c r="P177" i="7"/>
  <c r="P220" i="7"/>
  <c r="P217" i="7"/>
  <c r="P201" i="7"/>
  <c r="P191" i="7"/>
  <c r="P173" i="7"/>
  <c r="P211" i="7"/>
  <c r="P194" i="7"/>
  <c r="P185" i="7"/>
  <c r="P153" i="7"/>
  <c r="P214" i="7"/>
  <c r="P207" i="7"/>
  <c r="P200" i="7"/>
  <c r="P190" i="7"/>
  <c r="P181" i="7"/>
  <c r="P172" i="7"/>
  <c r="P204" i="7"/>
  <c r="P187" i="7"/>
  <c r="P178" i="7"/>
  <c r="P169" i="7"/>
  <c r="P210" i="7"/>
  <c r="P184" i="7"/>
  <c r="P174" i="7"/>
  <c r="P206" i="7"/>
  <c r="P199" i="7"/>
  <c r="P188" i="7"/>
  <c r="P205" i="7"/>
  <c r="P180" i="7"/>
  <c r="P198" i="7"/>
  <c r="P179" i="7"/>
  <c r="P171" i="7"/>
  <c r="P170" i="7"/>
  <c r="P189" i="7"/>
  <c r="I209" i="7"/>
  <c r="M216" i="7"/>
  <c r="I193" i="7"/>
  <c r="N193" i="7"/>
  <c r="N176" i="7"/>
  <c r="P223" i="7"/>
  <c r="N223" i="7"/>
  <c r="T209" i="7"/>
  <c r="M193" i="7"/>
  <c r="Q197" i="7"/>
  <c r="I183" i="7"/>
  <c r="L203" i="7"/>
  <c r="I168" i="7"/>
  <c r="J213" i="8"/>
  <c r="J208" i="8"/>
  <c r="J230" i="8"/>
  <c r="J233" i="8"/>
  <c r="J228" i="8"/>
  <c r="J223" i="8"/>
  <c r="J221" i="8"/>
  <c r="J217" i="8"/>
  <c r="J216" i="8"/>
  <c r="J194" i="8"/>
  <c r="J192" i="8"/>
  <c r="J177" i="8"/>
  <c r="J175" i="8"/>
  <c r="J224" i="8"/>
  <c r="J209" i="8"/>
  <c r="J190" i="8"/>
  <c r="J188" i="8"/>
  <c r="J172" i="8"/>
  <c r="J207" i="8"/>
  <c r="J203" i="8"/>
  <c r="J183" i="8"/>
  <c r="J220" i="8"/>
  <c r="J215" i="8"/>
  <c r="J201" i="8"/>
  <c r="J198" i="8"/>
  <c r="J181" i="8"/>
  <c r="J173" i="8"/>
  <c r="J227" i="8"/>
  <c r="J176" i="8"/>
  <c r="J214" i="8"/>
  <c r="J210" i="8"/>
  <c r="J191" i="8"/>
  <c r="J155" i="8"/>
  <c r="J152" i="8" s="1"/>
  <c r="J202" i="8"/>
  <c r="J187" i="8"/>
  <c r="J197" i="8"/>
  <c r="J182" i="8"/>
  <c r="J193" i="8"/>
  <c r="J189" i="8"/>
  <c r="J174" i="8"/>
  <c r="J222" i="8"/>
  <c r="J204" i="8"/>
  <c r="J184" i="8"/>
  <c r="J229" i="8"/>
  <c r="J180" i="8"/>
  <c r="O216" i="7"/>
  <c r="D214" i="8"/>
  <c r="D209" i="8"/>
  <c r="D233" i="8"/>
  <c r="D229" i="8"/>
  <c r="D224" i="8"/>
  <c r="D220" i="8"/>
  <c r="D227" i="8"/>
  <c r="D223" i="8"/>
  <c r="D201" i="8"/>
  <c r="D198" i="8"/>
  <c r="D183" i="8"/>
  <c r="D181" i="8"/>
  <c r="D193" i="8"/>
  <c r="D176" i="8"/>
  <c r="D173" i="8"/>
  <c r="D230" i="8"/>
  <c r="D222" i="8"/>
  <c r="D210" i="8"/>
  <c r="D191" i="8"/>
  <c r="D189" i="8"/>
  <c r="D208" i="8"/>
  <c r="D204" i="8"/>
  <c r="D187" i="8"/>
  <c r="D184" i="8"/>
  <c r="D174" i="8"/>
  <c r="D155" i="8"/>
  <c r="D152" i="8" s="1"/>
  <c r="D213" i="8"/>
  <c r="D180" i="8"/>
  <c r="D216" i="8"/>
  <c r="D194" i="8"/>
  <c r="D175" i="8"/>
  <c r="D190" i="8"/>
  <c r="D202" i="8"/>
  <c r="D182" i="8"/>
  <c r="D221" i="8"/>
  <c r="D197" i="8"/>
  <c r="D177" i="8"/>
  <c r="D228" i="8"/>
  <c r="D192" i="8"/>
  <c r="D215" i="8"/>
  <c r="D203" i="8"/>
  <c r="D188" i="8"/>
  <c r="D172" i="8"/>
  <c r="J196" i="8"/>
  <c r="M196" i="8"/>
  <c r="J171" i="8"/>
  <c r="J226" i="8"/>
  <c r="L212" i="8"/>
  <c r="F186" i="8"/>
  <c r="M219" i="8"/>
  <c r="E196" i="8"/>
  <c r="K171" i="8"/>
  <c r="I179" i="8"/>
  <c r="J219" i="8"/>
  <c r="F212" i="8"/>
  <c r="I219" i="8"/>
  <c r="I226" i="8"/>
  <c r="I171" i="8"/>
  <c r="D212" i="8"/>
  <c r="M171" i="8"/>
  <c r="M203" i="7"/>
  <c r="O197" i="7"/>
  <c r="R216" i="7"/>
  <c r="N233" i="8"/>
  <c r="N215" i="8"/>
  <c r="N210" i="8"/>
  <c r="N230" i="8"/>
  <c r="N221" i="8"/>
  <c r="N223" i="8"/>
  <c r="N220" i="8"/>
  <c r="N198" i="8"/>
  <c r="N176" i="8"/>
  <c r="N227" i="8"/>
  <c r="N193" i="8"/>
  <c r="N191" i="8"/>
  <c r="N174" i="8"/>
  <c r="N155" i="8"/>
  <c r="N214" i="8"/>
  <c r="N208" i="8"/>
  <c r="N204" i="8"/>
  <c r="N189" i="8"/>
  <c r="N187" i="8"/>
  <c r="N222" i="8"/>
  <c r="N202" i="8"/>
  <c r="N184" i="8"/>
  <c r="N182" i="8"/>
  <c r="N197" i="8"/>
  <c r="N177" i="8"/>
  <c r="N217" i="8"/>
  <c r="N192" i="8"/>
  <c r="N172" i="8"/>
  <c r="N228" i="8"/>
  <c r="N224" i="8"/>
  <c r="N207" i="8"/>
  <c r="N188" i="8"/>
  <c r="N203" i="8"/>
  <c r="N183" i="8"/>
  <c r="N173" i="8"/>
  <c r="N229" i="8"/>
  <c r="N194" i="8"/>
  <c r="N180" i="8"/>
  <c r="N216" i="8"/>
  <c r="N213" i="8"/>
  <c r="N190" i="8"/>
  <c r="N175" i="8"/>
  <c r="N209" i="8"/>
  <c r="N201" i="8"/>
  <c r="N181" i="8"/>
  <c r="T183" i="7"/>
  <c r="O168" i="7"/>
  <c r="Q223" i="7"/>
  <c r="S216" i="7"/>
  <c r="Q203" i="7"/>
  <c r="O223" i="7"/>
  <c r="P183" i="7"/>
  <c r="O193" i="7"/>
  <c r="I197" i="7"/>
  <c r="S197" i="7"/>
  <c r="N168" i="7"/>
  <c r="R183" i="7"/>
  <c r="A46" i="6" l="1"/>
  <c r="A47" i="6" s="1"/>
  <c r="A48" i="6" s="1"/>
  <c r="A49" i="6" s="1"/>
  <c r="A50" i="6" s="1"/>
  <c r="A51" i="6" s="1"/>
  <c r="A52" i="6" s="1"/>
  <c r="A53" i="6" s="1"/>
  <c r="A54" i="6" s="1"/>
  <c r="A55" i="6" s="1"/>
  <c r="A56" i="6" s="1"/>
  <c r="A57" i="6" s="1"/>
  <c r="A58" i="6" s="1"/>
  <c r="A59" i="6" s="1"/>
  <c r="C152" i="8"/>
  <c r="B152" i="8"/>
  <c r="A60" i="6" l="1"/>
  <c r="A61" i="6" s="1"/>
  <c r="A62" i="6" s="1"/>
  <c r="A63" i="6" s="1"/>
  <c r="A64" i="6" s="1"/>
  <c r="A65" i="6" s="1"/>
  <c r="A66" i="6" l="1"/>
  <c r="A67" i="6" s="1"/>
  <c r="A68" i="6" s="1"/>
  <c r="A69" i="6" s="1"/>
  <c r="A70" i="6" s="1"/>
  <c r="A73" i="6" s="1"/>
  <c r="A74" i="6" s="1"/>
  <c r="A75" i="6" s="1"/>
  <c r="A76" i="6" s="1"/>
  <c r="A77" i="6" s="1"/>
  <c r="A78" i="6" s="1"/>
  <c r="A79" i="6" s="1"/>
  <c r="A80" i="6" s="1"/>
  <c r="A81" i="6" s="1"/>
  <c r="A82" i="6" s="1"/>
  <c r="A85" i="6" s="1"/>
  <c r="A86" i="6" s="1"/>
  <c r="A87" i="6" s="1"/>
  <c r="A88" i="6" s="1"/>
  <c r="A89" i="6" s="1"/>
  <c r="A90" i="6" s="1"/>
  <c r="A91" i="6" s="1"/>
  <c r="A94" i="6" l="1"/>
  <c r="A95" i="6" s="1"/>
  <c r="A96" i="6" s="1"/>
  <c r="A97" i="6" s="1"/>
  <c r="A100" i="6" s="1"/>
  <c r="A101" i="6" s="1"/>
  <c r="A102" i="6" s="1"/>
  <c r="A103" i="6" s="1"/>
  <c r="A106" i="6" s="1"/>
  <c r="A109" i="6" s="1"/>
  <c r="A110" i="6" s="1"/>
  <c r="A111" i="6" s="1"/>
  <c r="A112" i="6" s="1"/>
  <c r="A117" i="6" l="1"/>
  <c r="A121" i="6" l="1"/>
  <c r="A122" i="6" s="1"/>
  <c r="A125" i="6" s="1"/>
  <c r="A126" i="6" s="1"/>
  <c r="A127" i="6" s="1"/>
  <c r="A128" i="6" s="1"/>
  <c r="A129" i="6" s="1"/>
  <c r="A130" i="6" s="1"/>
  <c r="A131" i="6" s="1"/>
  <c r="A132" i="6" s="1"/>
  <c r="A133" i="6" s="1"/>
  <c r="A134" i="6" s="1"/>
  <c r="A138" i="6" s="1"/>
  <c r="A141" i="6" s="1"/>
  <c r="A145" i="6" s="1"/>
  <c r="A156" i="6" s="1"/>
  <c r="A171" i="6" s="1"/>
  <c r="A174" i="6" s="1"/>
  <c r="A175" i="6" s="1"/>
  <c r="A176" i="6" s="1"/>
  <c r="A177" i="6" s="1"/>
  <c r="A178" i="6" s="1"/>
  <c r="A179" i="6" s="1"/>
  <c r="A180" i="6" s="1"/>
  <c r="A183" i="6" s="1"/>
  <c r="A186" i="6" s="1"/>
  <c r="A188" i="6" s="1"/>
  <c r="A192" i="6" s="1"/>
  <c r="A193" i="6" s="1"/>
  <c r="A194" i="6" s="1"/>
  <c r="A198" i="6" s="1"/>
  <c r="A201" i="6" s="1"/>
  <c r="A202" i="6" s="1"/>
  <c r="A206" i="6" s="1"/>
  <c r="A207" i="6" s="1"/>
</calcChain>
</file>

<file path=xl/sharedStrings.xml><?xml version="1.0" encoding="utf-8"?>
<sst xmlns="http://schemas.openxmlformats.org/spreadsheetml/2006/main" count="4203" uniqueCount="516">
  <si>
    <t>MINISTERIO DE HACIENDA</t>
  </si>
  <si>
    <t>DETALLE</t>
  </si>
  <si>
    <t>SECRETARÍA TÉCNICA DE LA AUTORIDAD PRESUPUESTARIA</t>
  </si>
  <si>
    <t>UNIDAD DE ANÁLISIS Y SEGUIMIENTO FISCAL</t>
  </si>
  <si>
    <t>CONSOLIDADO POR CLASIFICACION FUNCIONAL</t>
  </si>
  <si>
    <t>SPT</t>
  </si>
  <si>
    <t>(MILLONES DE COLONES)</t>
  </si>
  <si>
    <t>1.1 Asuntos ejecutivos, financieros, fiscales y exteriores</t>
  </si>
  <si>
    <t>1.3  Servicios generales</t>
  </si>
  <si>
    <t>1.4  Investigación y desarr. relac los serv. púb. generales</t>
  </si>
  <si>
    <t>1.6 Servicios electorales y otros serv. púb. gen. no espec.</t>
  </si>
  <si>
    <t>1.5  Transacciones de la deuda pública</t>
  </si>
  <si>
    <t>2.2 Justicia</t>
  </si>
  <si>
    <t>2.5 Orden público y seguridad no especificada</t>
  </si>
  <si>
    <t>7.1  Servicios recreativos y deportivos</t>
  </si>
  <si>
    <t>7.2  Servicios culturales</t>
  </si>
  <si>
    <t>7.3  Servicios editoriales, de radio y televisión</t>
  </si>
  <si>
    <t>3.1  Asuntos económicos, comerciales y laborales en general</t>
  </si>
  <si>
    <t>3.2  Agricultura, ganadería, silvicultura, pesca y caza</t>
  </si>
  <si>
    <t>3.3  Combustibles y energía</t>
  </si>
  <si>
    <t>3.5  Transporte</t>
  </si>
  <si>
    <t>3.6  Comunicaciones</t>
  </si>
  <si>
    <t>3.7  Turismo y otras industrias</t>
  </si>
  <si>
    <t>3.8  Asuntos económicos no especificados</t>
  </si>
  <si>
    <t>8.2  Enseñanza postsecund no terciaria o parauniversitaria</t>
  </si>
  <si>
    <t>8.3  Enseñanza terciaria o universitaria</t>
  </si>
  <si>
    <t>8.4  Enseñanza no atribuible a ningún nivel</t>
  </si>
  <si>
    <t>8.5  Enseñanza no especificada</t>
  </si>
  <si>
    <t>4.2  Protección del medio ambiente no especificados</t>
  </si>
  <si>
    <t>9.1  Pensiones</t>
  </si>
  <si>
    <t>9.2  Ayuda a familias</t>
  </si>
  <si>
    <t>9.3  Exclusión social no especificada</t>
  </si>
  <si>
    <t>9.4  Protección social no especificada</t>
  </si>
  <si>
    <t>6.1  Servicios hospitalarios</t>
  </si>
  <si>
    <t>6.2  Servicios de salud pública</t>
  </si>
  <si>
    <t>6.4  Servicios de salud no especificados</t>
  </si>
  <si>
    <t>5.1  Urbanización</t>
  </si>
  <si>
    <t>5.2  Desarrollo comunitario</t>
  </si>
  <si>
    <t>5.3  Abastecimiento de agua</t>
  </si>
  <si>
    <t>5.4  Vivienda y servicios comunitarios no especificados</t>
  </si>
  <si>
    <t>1.2  Asuntos legislativos</t>
  </si>
  <si>
    <t>2.4 Protección contra Incendios y Otros Eventos</t>
  </si>
  <si>
    <t>Total</t>
  </si>
  <si>
    <t xml:space="preserve">               Sector Público no Financiero</t>
  </si>
  <si>
    <t xml:space="preserve">               Sector Público Financiero</t>
  </si>
  <si>
    <t xml:space="preserve">               Otros</t>
  </si>
  <si>
    <t>GASTO TOTAL Y CONCESIÓN NETA DE PRÉSTAMOS</t>
  </si>
  <si>
    <t xml:space="preserve">   Gasto Total</t>
  </si>
  <si>
    <t xml:space="preserve">      Gastos Corrientes</t>
  </si>
  <si>
    <t xml:space="preserve">         Sueldos y Salarios</t>
  </si>
  <si>
    <t xml:space="preserve">         Contribuciones a la Seguridad Social</t>
  </si>
  <si>
    <t xml:space="preserve">            FODESAF</t>
  </si>
  <si>
    <t xml:space="preserve">            CCSS</t>
  </si>
  <si>
    <t xml:space="preserve">         Compra de Bienes y Servicios</t>
  </si>
  <si>
    <t xml:space="preserve">         Intereses</t>
  </si>
  <si>
    <t xml:space="preserve">            Internos</t>
  </si>
  <si>
    <t xml:space="preserve">            Externos</t>
  </si>
  <si>
    <t xml:space="preserve">         Transferencias Corrientes</t>
  </si>
  <si>
    <t xml:space="preserve">            Sector Público</t>
  </si>
  <si>
    <t xml:space="preserve">               1.3  Servicios generales</t>
  </si>
  <si>
    <t xml:space="preserve">               1.4  Investigación y desarr. relac los serv. púb. generales</t>
  </si>
  <si>
    <t xml:space="preserve">               2.1 Servicios de policía</t>
  </si>
  <si>
    <t xml:space="preserve">               7.1  Servicios recreativos y deportivos</t>
  </si>
  <si>
    <t xml:space="preserve">               3.2  Agricultura, ganadería, silvicultura, pesca y caza</t>
  </si>
  <si>
    <t xml:space="preserve">               3.3  Combustibles y energía</t>
  </si>
  <si>
    <t xml:space="preserve">               3.5  Transporte</t>
  </si>
  <si>
    <t xml:space="preserve">               8.2  Enseñanza postsecund no terciaria o parauniversitaria</t>
  </si>
  <si>
    <t xml:space="preserve">               8.5  Enseñanza no especificada</t>
  </si>
  <si>
    <t xml:space="preserve">               9.2  Ayuda a familias</t>
  </si>
  <si>
    <t xml:space="preserve">               9.4  Protección social no especificada</t>
  </si>
  <si>
    <t xml:space="preserve">               6.3  Investigación y desarrollo relacionados con la salud</t>
  </si>
  <si>
    <t xml:space="preserve">               6.4  Servicios de salud no especificados</t>
  </si>
  <si>
    <t xml:space="preserve">               5.2  Desarrollo comunitario</t>
  </si>
  <si>
    <t xml:space="preserve">            Sector Privado</t>
  </si>
  <si>
    <t xml:space="preserve">            Sector Externo</t>
  </si>
  <si>
    <t xml:space="preserve">         Déficit de Operación</t>
  </si>
  <si>
    <t xml:space="preserve">      Gasto de Capital</t>
  </si>
  <si>
    <t xml:space="preserve">         Inversión Real</t>
  </si>
  <si>
    <t xml:space="preserve">            Maquinaria y Equipo</t>
  </si>
  <si>
    <t xml:space="preserve">            Formación de Capital</t>
  </si>
  <si>
    <t xml:space="preserve">         Inversión Financiera</t>
  </si>
  <si>
    <t xml:space="preserve">            Compra de Terrenos</t>
  </si>
  <si>
    <t xml:space="preserve">            Compra de Edificios</t>
  </si>
  <si>
    <t xml:space="preserve">         Transferencias de Capital</t>
  </si>
  <si>
    <t xml:space="preserve">               2.2 Justicia</t>
  </si>
  <si>
    <t xml:space="preserve">               3.6  Comunicaciones</t>
  </si>
  <si>
    <t xml:space="preserve">               8.3  Enseñanza terciaria o universitaria</t>
  </si>
  <si>
    <t xml:space="preserve">               4.1  Protección de la diversidad biológica y del paisaje</t>
  </si>
  <si>
    <t xml:space="preserve">               2.4 Protección contra Incendios y Otros Eventos</t>
  </si>
  <si>
    <t xml:space="preserve">   Concesión Neta de Préstamos</t>
  </si>
  <si>
    <t xml:space="preserve">      Concesión</t>
  </si>
  <si>
    <t xml:space="preserve">      Recuperación</t>
  </si>
  <si>
    <t>CONSOLIDADO POR CLASIFICACIÓN FUNCIONAL</t>
  </si>
  <si>
    <t>SECTOR PÚBLICO TOTAL</t>
  </si>
  <si>
    <t>SERVICIOS PÚBLICOS GENERALES</t>
  </si>
  <si>
    <t>ORDEN PÚBLICO Y SEGURIDAD</t>
  </si>
  <si>
    <t>SERVICIOS ECONÓMICOS</t>
  </si>
  <si>
    <t>PROTECCIÓN AL  MEDIO AMBIENTE</t>
  </si>
  <si>
    <t>VIVIENDA Y OTROS SERVICIOS COMUNITARIOS</t>
  </si>
  <si>
    <t>SALUD</t>
  </si>
  <si>
    <t>SERVICIOS RECREATIVOS, DEPORTIVOS, DE CULTURA Y RELIGIÓN</t>
  </si>
  <si>
    <t>EDUCACIÓN</t>
  </si>
  <si>
    <t>PROTECCIÓN SOCIAL</t>
  </si>
  <si>
    <t>2.1 Servicios de policía</t>
  </si>
  <si>
    <t>2.3 Centros de reclusión</t>
  </si>
  <si>
    <t>4.1  Protección de la diversidad biológica y del paisaje</t>
  </si>
  <si>
    <t>6.3  Investigación y desarrollo relacionados con la salud</t>
  </si>
  <si>
    <t>7.4  Serv. recre, depor, de cult. y relig. no especificados</t>
  </si>
  <si>
    <t>7.5  Inv. y des. relac.esparcimiento, el dep, cult. y relig.</t>
  </si>
  <si>
    <t xml:space="preserve"> </t>
  </si>
  <si>
    <t>1   SERVICIOS PÚBLICOS GENERALES</t>
  </si>
  <si>
    <t>1.1  Asuntos ejecutivos, financieros, fiscales y exteriores</t>
  </si>
  <si>
    <t>Ministerio de Hacienda</t>
  </si>
  <si>
    <t>MHD</t>
  </si>
  <si>
    <t>Ministerio de la Presidencia</t>
  </si>
  <si>
    <t>MP</t>
  </si>
  <si>
    <t>Ministerio de Relaciones Exteriores y Culto</t>
  </si>
  <si>
    <t>RE</t>
  </si>
  <si>
    <t>Presidencia de la República</t>
  </si>
  <si>
    <t>PREREP</t>
  </si>
  <si>
    <t>1.2 Asuntos legislativos</t>
  </si>
  <si>
    <t>Asamblea Legislativa</t>
  </si>
  <si>
    <t>ASAMBLEA</t>
  </si>
  <si>
    <t>Contraloría General de la República</t>
  </si>
  <si>
    <t>CGR</t>
  </si>
  <si>
    <t>Defensoría de los Habitantes de la República</t>
  </si>
  <si>
    <t>DEFENSORIA</t>
  </si>
  <si>
    <t>1.3 Servicios generales</t>
  </si>
  <si>
    <t>Instituto Nacional de Estadísticas y Censos</t>
  </si>
  <si>
    <t>INEC</t>
  </si>
  <si>
    <t>Ministerio de Planificación Nacional y Política Económica</t>
  </si>
  <si>
    <t>MIDEPLAN</t>
  </si>
  <si>
    <t>1.4 Investigación y desarr. relac. con los serv. púb. generales</t>
  </si>
  <si>
    <t>Academia Nacional de Ciencias</t>
  </si>
  <si>
    <t>CIENCIAS</t>
  </si>
  <si>
    <t>Consejo Nacional de Investigaciones Científicas y Tecnológicas</t>
  </si>
  <si>
    <t>CONICIT</t>
  </si>
  <si>
    <t>Ministerio de Ciencia, Tecnología y Telecomunicaciones</t>
  </si>
  <si>
    <t>MICITT</t>
  </si>
  <si>
    <t>1.5 Transacciones de la deuda pública</t>
  </si>
  <si>
    <t>Servicio de la Deuda Pública</t>
  </si>
  <si>
    <t>DEUDA</t>
  </si>
  <si>
    <t>Tribunal Supremo de Elecciones</t>
  </si>
  <si>
    <t>TSE</t>
  </si>
  <si>
    <t>2   ORDEN PÚBLICO Y SEGURIDAD</t>
  </si>
  <si>
    <t>Ministerio de Justicia y Paz</t>
  </si>
  <si>
    <t>MJUSTI</t>
  </si>
  <si>
    <t>Poder Judicial</t>
  </si>
  <si>
    <t>JUDICIAL</t>
  </si>
  <si>
    <t xml:space="preserve">2.4 Protección contra incendios y otros eventos </t>
  </si>
  <si>
    <t>Benemérito Cuerpo de Bomberos de Costa Rica</t>
  </si>
  <si>
    <t>BCBCR</t>
  </si>
  <si>
    <t>Ministerio de Gobernación y Policía</t>
  </si>
  <si>
    <t>MGOBER</t>
  </si>
  <si>
    <t>Ministerio de Seguridad Pública</t>
  </si>
  <si>
    <t>MSP</t>
  </si>
  <si>
    <t>Sistema de emergencias 9-1-1</t>
  </si>
  <si>
    <t>Emergencias 911</t>
  </si>
  <si>
    <t>3  ASUNTOS ECONOMICOS</t>
  </si>
  <si>
    <t>3.1 Asuntos económicos, comerciales y laborales en general</t>
  </si>
  <si>
    <t>Banco Central de Costa Rica</t>
  </si>
  <si>
    <t>BCCR</t>
  </si>
  <si>
    <t>Banco de Costa Rica</t>
  </si>
  <si>
    <t>BCR</t>
  </si>
  <si>
    <t>Banco de Costa Rica-Pensión Operadora de Planes de Pensiones Completaria S.A</t>
  </si>
  <si>
    <t>BCR-PP</t>
  </si>
  <si>
    <t>Banco Nacional de Costa Rica</t>
  </si>
  <si>
    <t>BNCR</t>
  </si>
  <si>
    <t>Banco Nacional-Vital Operadora de Planes de Pensiones Complementarias S.A.</t>
  </si>
  <si>
    <t>BNCR-OPC</t>
  </si>
  <si>
    <t>Banco Popular y de Desarrollo Comunal</t>
  </si>
  <si>
    <t>BPDC</t>
  </si>
  <si>
    <t>Consejo Nacional de Supervisión del Sistema Financiero</t>
  </si>
  <si>
    <t>CONASSIF</t>
  </si>
  <si>
    <t>Consejo Rector de Banca y Desarrollo</t>
  </si>
  <si>
    <t>CRBD</t>
  </si>
  <si>
    <t>Ente Costarricense de Acreditación</t>
  </si>
  <si>
    <t>ECA</t>
  </si>
  <si>
    <t>Gestión Cobro Grupo ICE S.A.</t>
  </si>
  <si>
    <t>ICE-G COBRO</t>
  </si>
  <si>
    <t>INS Servicios S.A.</t>
  </si>
  <si>
    <t>INS SERVICIOS</t>
  </si>
  <si>
    <t>INS Valores Puesto de Bolsa S.A.</t>
  </si>
  <si>
    <t>INS-VAL</t>
  </si>
  <si>
    <t>INS Pensiones Operadora de Pensiones Complementarias S.A.</t>
  </si>
  <si>
    <t>INS-SAFI</t>
  </si>
  <si>
    <t>Instituto Nacional de Seguros</t>
  </si>
  <si>
    <t>INS</t>
  </si>
  <si>
    <t>Ministerio de Comercio Exterior</t>
  </si>
  <si>
    <t>COMEX</t>
  </si>
  <si>
    <t>Ministerio de Economía, Industria y Comercio</t>
  </si>
  <si>
    <t>MEIC</t>
  </si>
  <si>
    <t>Ministerio de Trabajo y Seguridad Social</t>
  </si>
  <si>
    <t>MTSS</t>
  </si>
  <si>
    <t>Operadora de Pensiones Complementarias del Banco Popular y de Desarrollo Comunal S.A.</t>
  </si>
  <si>
    <t>BPDC-OPC</t>
  </si>
  <si>
    <t>Operadora de Pensiones Complementarias y de Capitalización Laboral de la CCSS S.A</t>
  </si>
  <si>
    <t>OPC-CCSS</t>
  </si>
  <si>
    <t>Superintendencia General de Entidades Financieras</t>
  </si>
  <si>
    <t>SUGEF</t>
  </si>
  <si>
    <t>Superintendencia General de Pensiones</t>
  </si>
  <si>
    <t>SUPEN</t>
  </si>
  <si>
    <t>Superintendencia General de Seguros</t>
  </si>
  <si>
    <t>SUGESE</t>
  </si>
  <si>
    <t>Superintendencia General de Valores</t>
  </si>
  <si>
    <t>SUGEVAL</t>
  </si>
  <si>
    <t>3.2 Agricultura, ganadería, silvicultura, pesca y caza</t>
  </si>
  <si>
    <t>Consejo Nacional de Producción</t>
  </si>
  <si>
    <t>CNP</t>
  </si>
  <si>
    <t>Corporación Ganadera</t>
  </si>
  <si>
    <t>CORFOGA</t>
  </si>
  <si>
    <t>Instituto Costarricense de Pesca y Acuacultura</t>
  </si>
  <si>
    <t>INCOPESCA</t>
  </si>
  <si>
    <t>Instituto de Desarrollo Rural</t>
  </si>
  <si>
    <t>INDER</t>
  </si>
  <si>
    <t>Ministerio de Agricultura y Ganadería</t>
  </si>
  <si>
    <t>MAG</t>
  </si>
  <si>
    <t>Oficina Nacional de Semillas</t>
  </si>
  <si>
    <t>ONS</t>
  </si>
  <si>
    <t>Oficina Nacional Forestal</t>
  </si>
  <si>
    <t>ONAFO</t>
  </si>
  <si>
    <t>Programa Integral de Mercadeo Agropecuario</t>
  </si>
  <si>
    <t>PIMA</t>
  </si>
  <si>
    <t>Servicio Nacional de Aguas Subterráneas, Riego y Avenamiento</t>
  </si>
  <si>
    <t>SENARA</t>
  </si>
  <si>
    <t>3.3 Combustibles y energía</t>
  </si>
  <si>
    <t>Comisión de Energía Atómica de Costa Rica</t>
  </si>
  <si>
    <t>CEA</t>
  </si>
  <si>
    <t>Compañía Nacional de Fuerza y Luz</t>
  </si>
  <si>
    <t>CNFL</t>
  </si>
  <si>
    <t>Empresa de Servicios Públicos de Heredia</t>
  </si>
  <si>
    <t>ESPH</t>
  </si>
  <si>
    <t>Empresa Hidroeléctrica los Negros S.A.</t>
  </si>
  <si>
    <t>EHLN S.A.</t>
  </si>
  <si>
    <t>ICE(ENERG)</t>
  </si>
  <si>
    <t>Junta Administrativa del Servicio Eléctrico de Cartago</t>
  </si>
  <si>
    <t>JASEC</t>
  </si>
  <si>
    <t>Refinadora Costarricense de Petróleo S.A.</t>
  </si>
  <si>
    <t>RECOPE S.A.</t>
  </si>
  <si>
    <t>3.5 Transporte</t>
  </si>
  <si>
    <t>Instituto Costarricense de Ferrocarriles</t>
  </si>
  <si>
    <t>INCOFER</t>
  </si>
  <si>
    <t>Instituto Costarricense de Puertos del Pacífico</t>
  </si>
  <si>
    <t>INCOP</t>
  </si>
  <si>
    <t>Junta Administrativa Portuaria y de Desarrollo Económico de la Vertiente Atlántica</t>
  </si>
  <si>
    <t>JAPDEVA</t>
  </si>
  <si>
    <t>Ministerio de Obras Públicas y Transportes</t>
  </si>
  <si>
    <t>MOPT</t>
  </si>
  <si>
    <t>3.6 Comunicaciones</t>
  </si>
  <si>
    <t>Correos de Costa Rica S. A.</t>
  </si>
  <si>
    <t>CORREOS</t>
  </si>
  <si>
    <t>ICE(TELEC)</t>
  </si>
  <si>
    <t>Radiográfica Costarricense S. A.</t>
  </si>
  <si>
    <t>RACSA</t>
  </si>
  <si>
    <t>Superintendencia de Telecomunicaciones</t>
  </si>
  <si>
    <t>SUTEL</t>
  </si>
  <si>
    <t>3.7 Turismo y otras industrias</t>
  </si>
  <si>
    <t>Instituto Costarricense de Turismo</t>
  </si>
  <si>
    <t>ICT</t>
  </si>
  <si>
    <t>3.8 Asuntos económicos no especificados</t>
  </si>
  <si>
    <t>Autoridad Reguladora de los Servicios Públicos</t>
  </si>
  <si>
    <t>ARESEP</t>
  </si>
  <si>
    <t>Consejo Nacional de Cooperativas</t>
  </si>
  <si>
    <t>CONACOOP</t>
  </si>
  <si>
    <t>Instituto Nacional de Fomento Cooperativo</t>
  </si>
  <si>
    <t>INFOCOOP</t>
  </si>
  <si>
    <t>Junta de Desarrollo Regional de la Zona Sur de la Provincia de Puntarenas</t>
  </si>
  <si>
    <t>JUDESUR</t>
  </si>
  <si>
    <t>4  PROTECCIÓN DEL MEDIO AMBIENTE</t>
  </si>
  <si>
    <t>4.2 Protección del medio ambiente no especificados</t>
  </si>
  <si>
    <t>Ministerio de Ambiente y Energía</t>
  </si>
  <si>
    <t>MINAE</t>
  </si>
  <si>
    <t>5  VIVIENDA Y OTROS SERVICIOS COMUNITARIOS</t>
  </si>
  <si>
    <t>5.1 Urbanización</t>
  </si>
  <si>
    <t>Banco Hipotecario de la Vivienda</t>
  </si>
  <si>
    <t>BANHVI</t>
  </si>
  <si>
    <t>Instituto Nacional de Vivienda y Urbanismo</t>
  </si>
  <si>
    <t>INVU</t>
  </si>
  <si>
    <t>5.2 Desarrollo comunitario</t>
  </si>
  <si>
    <t>Instituto de Fomento y Asesoría Municipal</t>
  </si>
  <si>
    <t>IFAM</t>
  </si>
  <si>
    <t>Gobiernos Locales</t>
  </si>
  <si>
    <t>GOB LOCALES</t>
  </si>
  <si>
    <t>Federación  de Consejos Municipales de Distrito de Costa Rica</t>
  </si>
  <si>
    <t>FCMDCR</t>
  </si>
  <si>
    <t>Federación de Municipalidades Cantones Productores de Banano</t>
  </si>
  <si>
    <t>CAPROBA</t>
  </si>
  <si>
    <t>Federación de Municipalidades de Cartago</t>
  </si>
  <si>
    <t>FEMUCARTAGO</t>
  </si>
  <si>
    <t>Federación de Municipalidades de Heredia</t>
  </si>
  <si>
    <t>FEDEHEREDIA</t>
  </si>
  <si>
    <t>Federación Metropolitana de Municipalidades de San José</t>
  </si>
  <si>
    <t>FEMETRON</t>
  </si>
  <si>
    <t xml:space="preserve">Federación Occidental de Municipalidades de Alajuela </t>
  </si>
  <si>
    <t>FEDOMA</t>
  </si>
  <si>
    <t>Junta Administradora del Cementerio General y las Rosas de Alajuela</t>
  </si>
  <si>
    <t>JACGRA</t>
  </si>
  <si>
    <t>Junta Administrativa de Cementerios de de Goicoechea</t>
  </si>
  <si>
    <t>JACGOICOECHEA</t>
  </si>
  <si>
    <t>Unión Nacional de Gobiernos Locales</t>
  </si>
  <si>
    <t>UNGL</t>
  </si>
  <si>
    <t>5.3 Abastecimiento de agua</t>
  </si>
  <si>
    <t>Instituto Costarricense de Acueductos y Alcantarillados</t>
  </si>
  <si>
    <t>ICAA</t>
  </si>
  <si>
    <t>5.4 Vivienda y servicios comunitarios no especificados</t>
  </si>
  <si>
    <t>Ministerio de Vivienda y Asentamientos Humanos</t>
  </si>
  <si>
    <t>MIVAH</t>
  </si>
  <si>
    <t>6 SALUD</t>
  </si>
  <si>
    <t>6.1 Servicios hospitalarios</t>
  </si>
  <si>
    <t>Hospital del Trauma S.A.-INS</t>
  </si>
  <si>
    <t>IRSS (H.TRAUMA)</t>
  </si>
  <si>
    <t>6.2 Servicios de salud pública</t>
  </si>
  <si>
    <t>Ministerio de Salud</t>
  </si>
  <si>
    <t>MSALUD</t>
  </si>
  <si>
    <t>Patronato Nacional de Ciegos</t>
  </si>
  <si>
    <t>PANACI</t>
  </si>
  <si>
    <t>6.4 Servicios de salud no especificados</t>
  </si>
  <si>
    <t>Caja Costarricense de Seguro Social (Seguro Salud)</t>
  </si>
  <si>
    <t>CCSS (SS)</t>
  </si>
  <si>
    <t>7  SERVICIOS  RECREATIVOS, DEPORTIVOS, DE CULTURA Y RELIGIÓN</t>
  </si>
  <si>
    <t>7.1 Servicios recreativos y deportivos</t>
  </si>
  <si>
    <t>Instituto Costarricense del Deporte y la Recreación</t>
  </si>
  <si>
    <t>ICODER</t>
  </si>
  <si>
    <t>7.2 Servicios culturales</t>
  </si>
  <si>
    <t>Ministerio de Cultura y Juventud</t>
  </si>
  <si>
    <t>MCJ</t>
  </si>
  <si>
    <t>7.3 Servicios editoriales, de radio y televisión</t>
  </si>
  <si>
    <t>Editorial Costa Rica</t>
  </si>
  <si>
    <t>ECR</t>
  </si>
  <si>
    <t>Sistema Nacional de Radio y Televisión Cultural S.A.</t>
  </si>
  <si>
    <t>SINART S.A.</t>
  </si>
  <si>
    <t>8  EDUCACIÓN</t>
  </si>
  <si>
    <t>8.1 Enseñanza secundaria</t>
  </si>
  <si>
    <t>8.2 Enseñanza postsecundaria no terciaria o parauniversitaria</t>
  </si>
  <si>
    <t>Colegio Universitario de Cartago</t>
  </si>
  <si>
    <t>CUCA</t>
  </si>
  <si>
    <t>Colegio Universitario de Limón</t>
  </si>
  <si>
    <t>CUNLIMON</t>
  </si>
  <si>
    <t>8.3 Enseñanza terciaria o universitaria</t>
  </si>
  <si>
    <t>Consejo Nacional de Rectores</t>
  </si>
  <si>
    <t>CONARE</t>
  </si>
  <si>
    <t>Instituto Tecnológico de Costa Rica</t>
  </si>
  <si>
    <t>ITCR</t>
  </si>
  <si>
    <t>Sistema Nacional de Acreditación de la Educación Superior</t>
  </si>
  <si>
    <t>SINAES</t>
  </si>
  <si>
    <t>Universidad de Costa Rica</t>
  </si>
  <si>
    <t>UCR</t>
  </si>
  <si>
    <t>Universidad Estatal a Distancia</t>
  </si>
  <si>
    <t>UNED</t>
  </si>
  <si>
    <t>Universidad Nacional</t>
  </si>
  <si>
    <t>UNA</t>
  </si>
  <si>
    <t>Universidad Técnica Nacional</t>
  </si>
  <si>
    <t>UTN</t>
  </si>
  <si>
    <t>8.4 Enseñanza no atribuible a ningún nivel</t>
  </si>
  <si>
    <t>Instituto Nacional de Aprendizaje</t>
  </si>
  <si>
    <t>INA</t>
  </si>
  <si>
    <t>8.5 Enseñanza no especificada</t>
  </si>
  <si>
    <t>Comisión Nacional de Préstamos para la Educación</t>
  </si>
  <si>
    <t>CONAPE</t>
  </si>
  <si>
    <t>Junta Administrativa del Colegio San Luis Gonzaga</t>
  </si>
  <si>
    <t>JACSLG</t>
  </si>
  <si>
    <t>Ministerio de Educación Pública</t>
  </si>
  <si>
    <t>MEP</t>
  </si>
  <si>
    <t>9  PROTECCIÓN SOCIAL</t>
  </si>
  <si>
    <t>9.1 Pensiones</t>
  </si>
  <si>
    <t>Caja Costarricense de Seguro Social (Seguro Pensiones)</t>
  </si>
  <si>
    <t>CCSS (SP)</t>
  </si>
  <si>
    <t>Régimen no Contributivo de Pensiones</t>
  </si>
  <si>
    <t>NO CONTRIB</t>
  </si>
  <si>
    <t>Regímenes de Pensiones con cargo al Presupuesto de la República</t>
  </si>
  <si>
    <t>REGPEN</t>
  </si>
  <si>
    <t>9.2 Ayuda a familias</t>
  </si>
  <si>
    <t>Instituto Mixto de Ayuda Social</t>
  </si>
  <si>
    <t>IMAS</t>
  </si>
  <si>
    <t>Patronato Nacional de la Infancia</t>
  </si>
  <si>
    <t>PANI</t>
  </si>
  <si>
    <t>9.3 Exclusión social no especificada</t>
  </si>
  <si>
    <t>Comisión Nacional de Asuntos Indígenas</t>
  </si>
  <si>
    <t>CONAI</t>
  </si>
  <si>
    <t>Instituto Nacional de las Mujeres</t>
  </si>
  <si>
    <t>INAMU</t>
  </si>
  <si>
    <t>9.4 Protección social no especificada</t>
  </si>
  <si>
    <t>Junta de Protección Social</t>
  </si>
  <si>
    <t>JPS</t>
  </si>
  <si>
    <t xml:space="preserve">Junta de Pensiones y Jubilaciones del Magisterio Nacional </t>
  </si>
  <si>
    <t xml:space="preserve">JUPEMA </t>
  </si>
  <si>
    <t>Sistema Nacional de Información Unificado y Registro Unico de Beneficiarios del Estado</t>
  </si>
  <si>
    <t>SINIRUBE</t>
  </si>
  <si>
    <t>SECRETARIA TECNICA DE LA AUTORIDAD PRESUPUESTARIA</t>
  </si>
  <si>
    <t>UNIDAD DE ANALISIS Y SEGUIMIENTO FISCAL</t>
  </si>
  <si>
    <t>SECTOR PÚBLICO</t>
  </si>
  <si>
    <t>GASTO FUNCIONAL</t>
  </si>
  <si>
    <t>2004 - 2009</t>
  </si>
  <si>
    <t>2008 - 2020</t>
  </si>
  <si>
    <t>(millones de colones)</t>
  </si>
  <si>
    <t>Asuntos ejecutivos, financieros, fiscales y exteriores</t>
  </si>
  <si>
    <t>Servicios generales</t>
  </si>
  <si>
    <t>Investigación y desarrollo relacionados con los servicios públicos generales</t>
  </si>
  <si>
    <t>Servicios electorales y otros servicios públicos  generales no especificados</t>
  </si>
  <si>
    <t>Transacciones de la deuda pública</t>
  </si>
  <si>
    <t>Asuntos legislativos</t>
  </si>
  <si>
    <t>Servicios de policía</t>
  </si>
  <si>
    <t>Justicia</t>
  </si>
  <si>
    <t>Centros de reclusión</t>
  </si>
  <si>
    <t xml:space="preserve">   Protección contra incendios y otros eventos</t>
  </si>
  <si>
    <t>Orden público y seguridad no especificada</t>
  </si>
  <si>
    <t>Asuntos económicos, comerciales y laborales en general</t>
  </si>
  <si>
    <t>Agricultura, ganadería, silvicultura, pesca y caza</t>
  </si>
  <si>
    <t xml:space="preserve">Combustibles y energía </t>
  </si>
  <si>
    <t>Minería, manufacturas y construcción</t>
  </si>
  <si>
    <t xml:space="preserve">Transporte </t>
  </si>
  <si>
    <t>Comunicaciones</t>
  </si>
  <si>
    <t>Turismo y otras industrias</t>
  </si>
  <si>
    <t>Asuntos económicos no especificados</t>
  </si>
  <si>
    <t>PROTECCIÓN DEL MEDIO AMBIENTE</t>
  </si>
  <si>
    <t>Protección de la diversidad biológica y del paisaje</t>
  </si>
  <si>
    <t>Protección del medio ambiente no especificados</t>
  </si>
  <si>
    <t>VIVIENDA Y  OTROS SERVICIOS COMUNITARIOS</t>
  </si>
  <si>
    <t>Urbanización</t>
  </si>
  <si>
    <t>Desarrollo comunitario</t>
  </si>
  <si>
    <t>Abastecimiento de agua</t>
  </si>
  <si>
    <t>Vivienda y servicios comunitarios no especificados</t>
  </si>
  <si>
    <t>Servicios hospitalarios</t>
  </si>
  <si>
    <t>Servicios de salud pública</t>
  </si>
  <si>
    <t>Investigación y desarrollo relacionados con la salud</t>
  </si>
  <si>
    <t>Servicios de salud no especificados</t>
  </si>
  <si>
    <t>SERVICIOS  RECREATIVOS, DEPORTIVOS, DE CULTURA Y RELIGIÓN</t>
  </si>
  <si>
    <t>Servicios recreativos y deportivos</t>
  </si>
  <si>
    <t>Servicios culturales</t>
  </si>
  <si>
    <t xml:space="preserve">Servicios editoriales,  de radio y televisión          </t>
  </si>
  <si>
    <t>Servicios recreativos, deportivos, de cultura y religión no especificados</t>
  </si>
  <si>
    <t xml:space="preserve"> Investigación y desarrollo relacionado con esparcimiento, el deporte, cultura y religión</t>
  </si>
  <si>
    <t>Enseñanza secundaria</t>
  </si>
  <si>
    <t>Enseñanza postsecundaria no terciaria o parauniversitaria</t>
  </si>
  <si>
    <t>Enseñanza terciaria o universitaria</t>
  </si>
  <si>
    <t>Enseñanza no atribuible a ningún nivel</t>
  </si>
  <si>
    <t>Enseñanza no especificada</t>
  </si>
  <si>
    <t>Pensiones</t>
  </si>
  <si>
    <t>Ayuda a familias</t>
  </si>
  <si>
    <t>Exclusión social no especificada</t>
  </si>
  <si>
    <t>Protección social no especificada</t>
  </si>
  <si>
    <t>GASTO TOTAL CONSOLIDADO</t>
  </si>
  <si>
    <t xml:space="preserve">Notas:  </t>
  </si>
  <si>
    <t xml:space="preserve">Mediante Decreto Ejecutivo N° 33046, publicado el 16 de junio del 2006, se emitió el Clasificador Funcional del Sector Público por lo que a partir del año 2006 la STAP seguirá utilizando dicho clasificador para publicar las cifras de gasto funcional para el Sector Público, el cambio principal en el clasificador es que se pasa de 13 a 10 funciones, en nuestro caso, se presentan 10 funciones  y cada función a su vez está subidvidida en grupos, además se presentan cambios en el gasto de algunas funciones, ya que con el nuevo clasificador, algunas entidades se reubicaron.  En el caso de las entidades y ministerios cuyas actividades cubren varias funciones, se asoció a la de sus Actividades Centrales.  </t>
  </si>
  <si>
    <r>
      <t xml:space="preserve">En </t>
    </r>
    <r>
      <rPr>
        <b/>
        <sz val="10"/>
        <rFont val="Arial"/>
        <family val="2"/>
      </rPr>
      <t>el año 2011</t>
    </r>
    <r>
      <rPr>
        <sz val="10"/>
        <rFont val="Arial"/>
        <family val="2"/>
      </rPr>
      <t>, la Contraloría General de la República mediante nota DFOE-ED-0625, aprueba la solicitud de excluir de los presupuestos ordinarios de los Bancos, las asignaciones presupuestarias originadas por el diferencial cambiario en las cuentas de ingresos y gastos que se reflejan en la cuenta “Diferencias de tipo de cambio, por lo que en el 2011 las cifras de gasto no registran dichos montos, lo que hace que no sean comparables con las cifras de los años anteriores</t>
    </r>
  </si>
  <si>
    <r>
      <t xml:space="preserve">En </t>
    </r>
    <r>
      <rPr>
        <b/>
        <sz val="10"/>
        <rFont val="Arial"/>
        <family val="2"/>
      </rPr>
      <t xml:space="preserve">el año 2012 </t>
    </r>
    <r>
      <rPr>
        <sz val="10"/>
        <rFont val="Arial"/>
        <family val="2"/>
      </rPr>
      <t xml:space="preserve">se presentaron los siguientes cambios:  la funcion de </t>
    </r>
    <r>
      <rPr>
        <b/>
        <sz val="10"/>
        <rFont val="Arial"/>
        <family val="2"/>
      </rPr>
      <t>Asuntos Económicos</t>
    </r>
    <r>
      <rPr>
        <sz val="10"/>
        <rFont val="Arial"/>
        <family val="2"/>
      </rPr>
      <t xml:space="preserve"> se incluyen :   1.Consejo Nacional de Supervición del Sistema Financiero;  2. Superintendencia General de Entidades Financieras, Superintendencia General de Seguros, Superinendencia General de Valores, Superintendencia General de Pensiones, Superintendencia General de Telecomunicaciones.  Cambia de nombre Instituto de Desarrollo Agrario, paso a ser Instituto de Desarrollo Rural.   En la función de </t>
    </r>
    <r>
      <rPr>
        <b/>
        <sz val="10"/>
        <rFont val="Arial"/>
        <family val="2"/>
      </rPr>
      <t>Protección del  Medio Ambiente</t>
    </r>
    <r>
      <rPr>
        <sz val="10"/>
        <rFont val="Arial"/>
        <family val="2"/>
      </rPr>
      <t xml:space="preserve">, se incluye la Comisión de Ordenamiento y Manejo de la Cuenca Alta del Río Reventazón, y al Ministerio de Ambiente y Energía se le excluye la parte de Telecomunicaciones qeu incluia en el año 2011.Lo correspondiente a Telecomunicaciones pasa a se parte del Ministerio de Ciencia y Tecnología,en la función Servicios Públicos Generales.  En la función </t>
    </r>
    <r>
      <rPr>
        <b/>
        <sz val="10"/>
        <rFont val="Arial"/>
        <family val="2"/>
      </rPr>
      <t>Salud</t>
    </r>
    <r>
      <rPr>
        <sz val="10"/>
        <rFont val="Arial"/>
        <family val="2"/>
      </rPr>
      <t xml:space="preserve"> se incluye al Hospital del Trauma S.A-INS.  En la función de</t>
    </r>
    <r>
      <rPr>
        <b/>
        <sz val="10"/>
        <rFont val="Arial"/>
        <family val="2"/>
      </rPr>
      <t xml:space="preserve"> Servicios Recreativos, Deportivos, de Cultura y Religión</t>
    </r>
    <r>
      <rPr>
        <sz val="10"/>
        <rFont val="Arial"/>
        <family val="2"/>
      </rPr>
      <t>, se incluye la Comisión Nacional de Conmemoraciones Históricas y el Sistema Nacional de Educación Musical.  En la función</t>
    </r>
    <r>
      <rPr>
        <b/>
        <sz val="10"/>
        <rFont val="Arial"/>
        <family val="2"/>
      </rPr>
      <t xml:space="preserve"> Educación</t>
    </r>
    <r>
      <rPr>
        <sz val="10"/>
        <rFont val="Arial"/>
        <family val="2"/>
      </rPr>
      <t xml:space="preserve"> se incluyen el Instituto de Desarrollo Profesional Ulalislao Gámez Solano y el Consejo Nacional de Rectores.</t>
    </r>
  </si>
  <si>
    <r>
      <t>En e</t>
    </r>
    <r>
      <rPr>
        <b/>
        <sz val="10"/>
        <rFont val="Arial"/>
        <family val="2"/>
      </rPr>
      <t>l año 2013</t>
    </r>
    <r>
      <rPr>
        <sz val="10"/>
        <rFont val="Arial"/>
        <family val="2"/>
      </rPr>
      <t xml:space="preserve"> se presentaron los siguientes cambios: En la función </t>
    </r>
    <r>
      <rPr>
        <b/>
        <sz val="10"/>
        <rFont val="Arial"/>
        <family val="2"/>
      </rPr>
      <t xml:space="preserve">Orden Público y Seguridad </t>
    </r>
    <r>
      <rPr>
        <sz val="10"/>
        <rFont val="Arial"/>
        <family val="2"/>
      </rPr>
      <t xml:space="preserve">se incluye a la Unidad Ejecutora del Proyecto Contrato 25/26 OC-CR BID Ministerio de Justicia y Paz. En la función de </t>
    </r>
    <r>
      <rPr>
        <b/>
        <sz val="10"/>
        <rFont val="Arial"/>
        <family val="2"/>
      </rPr>
      <t xml:space="preserve">Asuntos Económicos </t>
    </r>
    <r>
      <rPr>
        <sz val="10"/>
        <rFont val="Arial"/>
        <family val="2"/>
      </rPr>
      <t xml:space="preserve">se incluye:  1.     Operadora de Pensiones Complementarias del Banco Popular y de Desarrollo Comunal S.A.,  2.     Banco de Costa Rica-Pensión Operadora de Planes de Pensiones Completaria S.A, 3.     Banco Nacional-Vital Operadora de Planes de Pensiones Complementarias S.A; se excluye al  INS-Pensiones Operadora de Pensiones Complementarias S.A. ya que esta entidad fue absorbida por la operadora del Banco de Costa Rica.  En la función </t>
    </r>
    <r>
      <rPr>
        <b/>
        <sz val="10"/>
        <rFont val="Arial"/>
        <family val="2"/>
      </rPr>
      <t>Educación</t>
    </r>
    <r>
      <rPr>
        <sz val="10"/>
        <rFont val="Arial"/>
        <family val="2"/>
      </rPr>
      <t>, se incluye al Consejo Superior de Educación.</t>
    </r>
  </si>
  <si>
    <t>GASTO FUNCIONAL COMO PORCENTAJE DEL PIB</t>
  </si>
  <si>
    <t>2004 - 2007</t>
  </si>
  <si>
    <t>2008 - 2019</t>
  </si>
  <si>
    <t>Asuntos económicos, comerciales y laborales en general */</t>
  </si>
  <si>
    <t>PIB</t>
  </si>
  <si>
    <t>GASTO FUNCIONAL COMO PORCENTAJE DE PARTICIPACIÓN</t>
  </si>
  <si>
    <t>SECTOR PUBLICO</t>
  </si>
  <si>
    <t xml:space="preserve">GASTO FUNCIONAL </t>
  </si>
  <si>
    <t>SIN GASTO POR DIFERENCIAL CAMBIARIO (ver Nota)</t>
  </si>
  <si>
    <t>2010- 2019</t>
  </si>
  <si>
    <t>SIN GASTO POR DIFERENCIAL CAMBIARIO */</t>
  </si>
  <si>
    <t>2010 - 2019</t>
  </si>
  <si>
    <t>LISTA ENTIDADES CONSOLIDACION FUNCIONAL 2021</t>
  </si>
  <si>
    <t>revisar</t>
  </si>
  <si>
    <t>SERVICIOS PUBLICOS GENERALES</t>
  </si>
  <si>
    <t>ASUNTOS FINANCIEROS, FISCAES, FISCALES Y EXTERIORES</t>
  </si>
  <si>
    <t>ASUNTOS LEGISLATIVOS</t>
  </si>
  <si>
    <t>SERVICIOS GENERALES</t>
  </si>
  <si>
    <t>INVESTIGACION Y DESARROLLO RELACIONADOS CON LOS SERVICIOS PUBLICOS GENERALES</t>
  </si>
  <si>
    <t>TRANSACCIONES DE LA DEUDA PUBLICA</t>
  </si>
  <si>
    <t>SERVICIOS ELECTORALES Y OTROS SERVICIOS PÚB GENERALES NO ESPECIFICADOS</t>
  </si>
  <si>
    <t>ORDEN PUBLICO Y SEGURIDAD</t>
  </si>
  <si>
    <t>JUSTICIA</t>
  </si>
  <si>
    <t>PROTECCION CONTRA INCENDIOS Y OTROS EVENTOS</t>
  </si>
  <si>
    <t>ORDEN PUBLICO Y SEGURIDAD NO ESPECIFICADA</t>
  </si>
  <si>
    <t>ASUNTOS ECONÓMICOS</t>
  </si>
  <si>
    <t xml:space="preserve">               5.3  Abastecimiento de agua</t>
  </si>
  <si>
    <t>ASUNTOS ECONÓMICOS, COMERCIALES Y LABORALES EN GENERAL</t>
  </si>
  <si>
    <t>RECOPE S.A</t>
  </si>
  <si>
    <t>TRANSPORTE</t>
  </si>
  <si>
    <t>TURISMO Y OTRAS INDUSTRIAS</t>
  </si>
  <si>
    <t>ASUNTOS ECONÓMICOS NO ESPECIFICADOS</t>
  </si>
  <si>
    <t>PROTECCIÓN MEDIO AMBIENTE</t>
  </si>
  <si>
    <t>PROTECCIÓN DEL MEDIO AMBIENTE NO ESPECIFICADO</t>
  </si>
  <si>
    <t>URBANIZACIÓN</t>
  </si>
  <si>
    <t>DESARROLLO COMUNITARIO</t>
  </si>
  <si>
    <t>ABASTECIMIENTOS DE AGUA</t>
  </si>
  <si>
    <t>VIVIENDA Y SERVICIOS COMUNITARIOS NO ESPECIFICADOS</t>
  </si>
  <si>
    <t>SERVICIOS HOSPITALARIOS</t>
  </si>
  <si>
    <t>IRSS (hospital trau)</t>
  </si>
  <si>
    <t>SERVICIOS DE SALUD PÚBLICA</t>
  </si>
  <si>
    <t>SERVICIOS DE SALUD NO ESPECIFICADOS</t>
  </si>
  <si>
    <t>SERVICIOS RECREATIVOS Y DEPORTIVOS</t>
  </si>
  <si>
    <t>SERVICIOS CULTURALES</t>
  </si>
  <si>
    <t>SERVICIOS EDITORIALES, DE RADIO Y TELEVISIÓN</t>
  </si>
  <si>
    <t>ENSEÑANZA POSTSECUNDARIA NO TERCIARIA O PARAUNIVERSITARIA</t>
  </si>
  <si>
    <t>ENSEÑANZA TERCIARIA O UNIVERSITARIA</t>
  </si>
  <si>
    <t>ENSEÑANZA NO ATRIBUIBLE A NINGÚN NIVEL</t>
  </si>
  <si>
    <t>ENSEÑANZA NO ESPECIFICADA</t>
  </si>
  <si>
    <t>PENSIONES</t>
  </si>
  <si>
    <t>AYUDA A FAMILIAS</t>
  </si>
  <si>
    <t>EXCLUSIÓN SOCIAL NO ESPECIFICADA</t>
  </si>
  <si>
    <t>PROTECCIÓN SOCIAL NO ESPECIFICADA</t>
  </si>
  <si>
    <t>JUPEMA</t>
  </si>
  <si>
    <t>PROCOMER</t>
  </si>
  <si>
    <t>M(Prueba)</t>
  </si>
  <si>
    <t>CONARROZ</t>
  </si>
  <si>
    <t>BANPROCESA</t>
  </si>
  <si>
    <t>este se sacó del SICCNET</t>
  </si>
  <si>
    <t>Funcional entidades</t>
  </si>
  <si>
    <t>Promotora de Comercio Exterior</t>
  </si>
  <si>
    <t>Corporación Arrocera Nacional</t>
  </si>
  <si>
    <t>2010 - 2021</t>
  </si>
  <si>
    <t>Instituto Costarricense de Electricidad (Telecomunicaciones)  */</t>
  </si>
  <si>
    <r>
      <t xml:space="preserve">Instituto Costarricense de Electricidad (Energía)   </t>
    </r>
    <r>
      <rPr>
        <b/>
        <sz val="10"/>
        <rFont val="Arial"/>
        <family val="2"/>
      </rPr>
      <t>*/</t>
    </r>
  </si>
  <si>
    <t>*/ La información del ICE  esta considerada dentro de la Consolidación, pero las cifras no se muestran a solicitud de la entidad, por un tema de confidencialidad.</t>
  </si>
  <si>
    <t>Sector Público Total */</t>
  </si>
  <si>
    <t>COMBUSTIBLE Y ENERGÍA */</t>
  </si>
  <si>
    <t>COMUNICACIONES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</si>
</sst>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_(* #,##0.0_);_(* \(#,##0.0\);_(* &quot;-&quot;??_);_(@_)"/>
    <numFmt numFmtId="166" formatCode="#,##0.0"/>
    <numFmt numFmtId="167" formatCode="_(* #,##0_);_(* \(#,##0\);_(* &quot;-&quot;??_);_(@_)"/>
    <numFmt numFmtId="168" formatCode="_-* #,##0.0_-;\-* #,##0.0_-;_-* &quot;-&quot;?_-;_-@_-"/>
    <numFmt numFmtId="169" formatCode="0.0"/>
    <numFmt numFmtId="170" formatCode="0.0%"/>
    <numFmt numFmtId="171" formatCode="#,##0.0_);\(#,##0.0\)"/>
  </numFmts>
  <fonts count="29" x14ac:knownFonts="1">
    <font>
      <sz val="10"/>
      <name val="Arial"/>
    </font>
    <font>
      <sz val="11"/>
      <color theme="1"/>
      <name val="Calibri"/>
      <family val="2"/>
      <scheme val="minor"/>
    </font>
    <font>
      <sz val="10"/>
      <name val="Arial"/>
    </font>
    <font>
      <b/>
      <i/>
      <sz val="8"/>
      <name val="Arial"/>
      <family val="2"/>
    </font>
    <font>
      <sz val="10"/>
      <name val="Arial"/>
      <family val="2"/>
    </font>
    <font>
      <b/>
      <sz val="10"/>
      <name val="Arial"/>
      <family val="2"/>
    </font>
    <font>
      <b/>
      <sz val="9"/>
      <name val="Arial"/>
      <family val="2"/>
    </font>
    <font>
      <sz val="9"/>
      <name val="Arial"/>
      <family val="2"/>
    </font>
    <font>
      <sz val="12"/>
      <name val="Cambria"/>
      <family val="1"/>
    </font>
    <font>
      <b/>
      <sz val="40"/>
      <color rgb="FF808080"/>
      <name val="Arial"/>
      <family val="2"/>
    </font>
    <font>
      <sz val="20"/>
      <color rgb="FF808080"/>
      <name val="Arial"/>
      <family val="2"/>
    </font>
    <font>
      <b/>
      <sz val="14"/>
      <name val="Arial"/>
      <family val="2"/>
    </font>
    <font>
      <sz val="11"/>
      <name val="Calibri"/>
      <family val="2"/>
      <scheme val="minor"/>
    </font>
    <font>
      <i/>
      <sz val="10"/>
      <name val="Arial"/>
      <family val="2"/>
    </font>
    <font>
      <b/>
      <i/>
      <sz val="12"/>
      <name val="Arial"/>
      <family val="2"/>
    </font>
    <font>
      <i/>
      <sz val="11"/>
      <name val="Calibri"/>
      <family val="2"/>
      <scheme val="minor"/>
    </font>
    <font>
      <sz val="11"/>
      <name val="Arial"/>
      <family val="2"/>
    </font>
    <font>
      <b/>
      <i/>
      <sz val="14"/>
      <name val="Arial"/>
      <family val="2"/>
    </font>
    <font>
      <b/>
      <i/>
      <sz val="12"/>
      <name val="Calibri"/>
      <family val="2"/>
      <scheme val="minor"/>
    </font>
    <font>
      <b/>
      <i/>
      <sz val="10"/>
      <name val="Arial"/>
      <family val="2"/>
    </font>
    <font>
      <b/>
      <u/>
      <sz val="10"/>
      <name val="Arial"/>
      <family val="2"/>
    </font>
    <font>
      <b/>
      <sz val="10"/>
      <color indexed="12"/>
      <name val="Arial"/>
      <family val="2"/>
    </font>
    <font>
      <sz val="10"/>
      <color rgb="FF0000FF"/>
      <name val="Arial"/>
      <family val="2"/>
    </font>
    <font>
      <sz val="8"/>
      <name val="Arial"/>
      <family val="2"/>
    </font>
    <font>
      <sz val="8"/>
      <color rgb="FF000000"/>
      <name val="Arial"/>
      <family val="2"/>
    </font>
    <font>
      <b/>
      <sz val="10"/>
      <color rgb="FFC00000"/>
      <name val="Arial"/>
      <family val="2"/>
    </font>
    <font>
      <i/>
      <sz val="9"/>
      <name val="Arial"/>
      <family val="2"/>
    </font>
    <font>
      <b/>
      <i/>
      <sz val="9"/>
      <name val="Arial"/>
      <family val="2"/>
    </font>
    <font>
      <sz val="36"/>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FFFF"/>
        <bgColor indexed="64"/>
      </patternFill>
    </fill>
    <fill>
      <patternFill patternType="solid">
        <fgColor theme="9" tint="0.39997558519241921"/>
        <bgColor indexed="64"/>
      </patternFill>
    </fill>
    <fill>
      <patternFill patternType="solid">
        <fgColor rgb="FFFFFF00"/>
        <bgColor indexed="64"/>
      </patternFill>
    </fill>
  </fills>
  <borders count="13">
    <border>
      <left/>
      <right/>
      <top/>
      <bottom/>
      <diagonal/>
    </border>
    <border>
      <left/>
      <right/>
      <top style="double">
        <color indexed="64"/>
      </top>
      <bottom style="double">
        <color indexed="64"/>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theme="0" tint="-0.24994659260841701"/>
      </left>
      <right style="thin">
        <color theme="0" tint="-0.24994659260841701"/>
      </right>
      <top/>
      <bottom/>
      <diagonal/>
    </border>
    <border>
      <left style="thin">
        <color rgb="FFC0C0C0"/>
      </left>
      <right style="thin">
        <color rgb="FFC0C0C0"/>
      </right>
      <top style="thin">
        <color rgb="FFC0C0C0"/>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indexed="64"/>
      </bottom>
      <diagonal/>
    </border>
  </borders>
  <cellStyleXfs count="11">
    <xf numFmtId="0" fontId="0" fillId="0" borderId="0"/>
    <xf numFmtId="164" fontId="2" fillId="0" borderId="0" applyFont="0" applyFill="0" applyBorder="0" applyAlignment="0" applyProtection="0"/>
    <xf numFmtId="0" fontId="4" fillId="0" borderId="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cellStyleXfs>
  <cellXfs count="230">
    <xf numFmtId="0" fontId="0" fillId="0" borderId="0" xfId="0"/>
    <xf numFmtId="0" fontId="3" fillId="0" borderId="0" xfId="0" applyFont="1"/>
    <xf numFmtId="0" fontId="4" fillId="0" borderId="0" xfId="0" applyFont="1"/>
    <xf numFmtId="0" fontId="6" fillId="0" borderId="1"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4" fillId="0" borderId="2" xfId="0" applyFont="1" applyFill="1" applyBorder="1" applyAlignment="1">
      <alignment horizontal="left"/>
    </xf>
    <xf numFmtId="165" fontId="7" fillId="0" borderId="0" xfId="1" applyNumberFormat="1" applyFont="1" applyFill="1" applyBorder="1" applyAlignment="1">
      <alignment horizontal="left" wrapText="1"/>
    </xf>
    <xf numFmtId="165" fontId="4" fillId="0" borderId="0" xfId="1" applyNumberFormat="1" applyFont="1" applyAlignment="1">
      <alignment horizontal="left"/>
    </xf>
    <xf numFmtId="0" fontId="5" fillId="0" borderId="0" xfId="0" applyFont="1" applyAlignment="1">
      <alignment horizontal="center"/>
    </xf>
    <xf numFmtId="0" fontId="4" fillId="0" borderId="0" xfId="0" applyFont="1" applyBorder="1"/>
    <xf numFmtId="0" fontId="6" fillId="0" borderId="0" xfId="0" applyFont="1" applyFill="1" applyBorder="1" applyAlignment="1">
      <alignment horizontal="left" vertical="center" wrapText="1"/>
    </xf>
    <xf numFmtId="165" fontId="6" fillId="0" borderId="0" xfId="1" applyNumberFormat="1" applyFont="1" applyFill="1" applyBorder="1" applyAlignment="1">
      <alignment horizontal="left" wrapText="1"/>
    </xf>
    <xf numFmtId="165" fontId="5" fillId="0" borderId="0" xfId="1" applyNumberFormat="1" applyFont="1" applyAlignment="1">
      <alignment horizontal="left"/>
    </xf>
    <xf numFmtId="0" fontId="4" fillId="0" borderId="0" xfId="2" applyFont="1" applyFill="1"/>
    <xf numFmtId="0" fontId="6" fillId="0" borderId="3" xfId="2" applyFont="1" applyFill="1" applyBorder="1" applyAlignment="1">
      <alignment horizontal="center" vertical="center" wrapText="1"/>
    </xf>
    <xf numFmtId="0" fontId="6" fillId="0" borderId="3" xfId="2" applyFont="1" applyFill="1" applyBorder="1" applyAlignment="1">
      <alignment vertical="center" wrapText="1"/>
    </xf>
    <xf numFmtId="0" fontId="6" fillId="0" borderId="0" xfId="2" applyFont="1" applyFill="1" applyBorder="1" applyAlignment="1">
      <alignment horizontal="center" vertical="center" wrapText="1"/>
    </xf>
    <xf numFmtId="0" fontId="4" fillId="0" borderId="0" xfId="2" applyFont="1" applyFill="1" applyBorder="1"/>
    <xf numFmtId="0" fontId="6" fillId="0" borderId="4" xfId="2" applyFont="1" applyFill="1" applyBorder="1" applyAlignment="1">
      <alignment horizontal="center" vertical="center" wrapText="1"/>
    </xf>
    <xf numFmtId="0" fontId="6" fillId="0" borderId="2" xfId="2" applyFont="1" applyFill="1" applyBorder="1" applyAlignment="1">
      <alignment horizontal="center" vertical="center" wrapText="1"/>
    </xf>
    <xf numFmtId="0" fontId="6" fillId="0" borderId="5" xfId="2" applyFont="1" applyFill="1" applyBorder="1" applyAlignment="1">
      <alignment horizontal="center" vertical="center" wrapText="1"/>
    </xf>
    <xf numFmtId="0" fontId="6" fillId="0" borderId="0" xfId="2" applyFont="1" applyFill="1" applyBorder="1" applyAlignment="1">
      <alignment horizontal="left" vertical="center" wrapText="1"/>
    </xf>
    <xf numFmtId="165" fontId="6" fillId="0" borderId="0" xfId="3" applyNumberFormat="1" applyFont="1" applyFill="1" applyBorder="1" applyAlignment="1">
      <alignment horizontal="left" wrapText="1"/>
    </xf>
    <xf numFmtId="165" fontId="5" fillId="0" borderId="0" xfId="3" applyNumberFormat="1" applyFont="1" applyAlignment="1">
      <alignment horizontal="left"/>
    </xf>
    <xf numFmtId="165" fontId="5" fillId="0" borderId="0" xfId="4" applyNumberFormat="1" applyFont="1" applyFill="1" applyAlignment="1">
      <alignment horizontal="left"/>
    </xf>
    <xf numFmtId="165" fontId="5" fillId="0" borderId="0" xfId="3" applyNumberFormat="1" applyFont="1" applyFill="1" applyAlignment="1">
      <alignment horizontal="left"/>
    </xf>
    <xf numFmtId="165" fontId="5" fillId="0" borderId="0" xfId="5" applyNumberFormat="1" applyFont="1" applyFill="1" applyAlignment="1">
      <alignment horizontal="left"/>
    </xf>
    <xf numFmtId="165" fontId="4" fillId="0" borderId="0" xfId="5" applyNumberFormat="1" applyFont="1" applyFill="1" applyAlignment="1">
      <alignment horizontal="left"/>
    </xf>
    <xf numFmtId="165" fontId="4" fillId="0" borderId="0" xfId="3" applyNumberFormat="1" applyFont="1" applyFill="1" applyAlignment="1">
      <alignment horizontal="left"/>
    </xf>
    <xf numFmtId="165" fontId="7" fillId="0" borderId="0" xfId="3" applyNumberFormat="1" applyFont="1" applyFill="1" applyBorder="1" applyAlignment="1">
      <alignment horizontal="left" wrapText="1"/>
    </xf>
    <xf numFmtId="0" fontId="8" fillId="0" borderId="0" xfId="2" applyFont="1" applyAlignment="1">
      <alignment vertical="center"/>
    </xf>
    <xf numFmtId="0" fontId="4" fillId="0" borderId="0" xfId="2"/>
    <xf numFmtId="0" fontId="9" fillId="0" borderId="0" xfId="2" applyFont="1" applyAlignment="1">
      <alignment horizontal="center" vertical="center"/>
    </xf>
    <xf numFmtId="0" fontId="8" fillId="0" borderId="0" xfId="2" applyFont="1" applyAlignment="1">
      <alignment horizontal="center" vertical="center"/>
    </xf>
    <xf numFmtId="0" fontId="10" fillId="0" borderId="0" xfId="2" applyFont="1" applyAlignment="1">
      <alignment horizontal="center" vertical="center"/>
    </xf>
    <xf numFmtId="0" fontId="4" fillId="0" borderId="0" xfId="6" applyFont="1" applyFill="1"/>
    <xf numFmtId="0" fontId="12" fillId="0" borderId="0" xfId="6" applyFont="1" applyFill="1"/>
    <xf numFmtId="0" fontId="11" fillId="0" borderId="0" xfId="6" applyFont="1" applyFill="1" applyBorder="1" applyAlignment="1">
      <alignment horizontal="center" wrapText="1"/>
    </xf>
    <xf numFmtId="0" fontId="11" fillId="0" borderId="0" xfId="6" applyFont="1" applyFill="1" applyBorder="1" applyAlignment="1">
      <alignment horizontal="left" wrapText="1"/>
    </xf>
    <xf numFmtId="0" fontId="13" fillId="0" borderId="0" xfId="6" applyFont="1" applyFill="1"/>
    <xf numFmtId="0" fontId="14" fillId="0" borderId="6" xfId="6" applyFont="1" applyFill="1" applyBorder="1"/>
    <xf numFmtId="0" fontId="15" fillId="0" borderId="7" xfId="6" applyFont="1" applyFill="1" applyBorder="1" applyAlignment="1">
      <alignment horizontal="left"/>
    </xf>
    <xf numFmtId="0" fontId="15" fillId="0" borderId="0" xfId="6" applyFont="1" applyFill="1"/>
    <xf numFmtId="0" fontId="4" fillId="0" borderId="6" xfId="6" applyFont="1" applyFill="1" applyBorder="1" applyAlignment="1">
      <alignment wrapText="1"/>
    </xf>
    <xf numFmtId="0" fontId="4" fillId="0" borderId="7" xfId="6" applyFont="1" applyFill="1" applyBorder="1" applyAlignment="1">
      <alignment horizontal="left" wrapText="1"/>
    </xf>
    <xf numFmtId="0" fontId="12" fillId="0" borderId="6" xfId="6" applyFont="1" applyFill="1" applyBorder="1"/>
    <xf numFmtId="0" fontId="12" fillId="0" borderId="7" xfId="6" applyFont="1" applyFill="1" applyBorder="1" applyAlignment="1">
      <alignment horizontal="left"/>
    </xf>
    <xf numFmtId="0" fontId="16" fillId="0" borderId="0" xfId="2" applyNumberFormat="1" applyFont="1" applyFill="1" applyBorder="1" applyAlignment="1" applyProtection="1"/>
    <xf numFmtId="0" fontId="14" fillId="0" borderId="6" xfId="6" applyFont="1" applyFill="1" applyBorder="1" applyAlignment="1">
      <alignment wrapText="1"/>
    </xf>
    <xf numFmtId="0" fontId="17" fillId="0" borderId="6" xfId="6" applyFont="1" applyFill="1" applyBorder="1" applyAlignment="1">
      <alignment horizontal="center" wrapText="1"/>
    </xf>
    <xf numFmtId="0" fontId="17" fillId="0" borderId="7" xfId="6" applyFont="1" applyFill="1" applyBorder="1" applyAlignment="1">
      <alignment horizontal="left" wrapText="1"/>
    </xf>
    <xf numFmtId="0" fontId="4" fillId="0" borderId="0" xfId="2" applyFont="1" applyFill="1" applyBorder="1" applyAlignment="1">
      <alignment horizontal="left" vertical="center" wrapText="1"/>
    </xf>
    <xf numFmtId="0" fontId="4" fillId="0" borderId="0" xfId="2" applyFont="1" applyBorder="1"/>
    <xf numFmtId="0" fontId="18" fillId="0" borderId="7" xfId="6" applyFont="1" applyFill="1" applyBorder="1" applyAlignment="1">
      <alignment horizontal="left"/>
    </xf>
    <xf numFmtId="0" fontId="4" fillId="0" borderId="0" xfId="6" applyFont="1" applyFill="1" applyBorder="1" applyAlignment="1">
      <alignment wrapText="1"/>
    </xf>
    <xf numFmtId="0" fontId="4" fillId="0" borderId="9" xfId="2" applyFont="1" applyFill="1" applyBorder="1"/>
    <xf numFmtId="0" fontId="4" fillId="0" borderId="7" xfId="6" applyFont="1" applyFill="1" applyBorder="1" applyAlignment="1">
      <alignment wrapText="1"/>
    </xf>
    <xf numFmtId="0" fontId="14" fillId="0" borderId="7" xfId="6" applyFont="1" applyFill="1" applyBorder="1" applyAlignment="1">
      <alignment horizontal="left"/>
    </xf>
    <xf numFmtId="0" fontId="12" fillId="0" borderId="6" xfId="6" applyFont="1" applyFill="1" applyBorder="1" applyAlignment="1">
      <alignment horizontal="left"/>
    </xf>
    <xf numFmtId="0" fontId="17" fillId="0" borderId="6" xfId="6" applyFont="1" applyFill="1" applyBorder="1" applyAlignment="1">
      <alignment horizontal="center" vertical="center" wrapText="1"/>
    </xf>
    <xf numFmtId="0" fontId="17" fillId="0" borderId="7" xfId="6" applyFont="1" applyFill="1" applyBorder="1" applyAlignment="1">
      <alignment horizontal="left" vertical="center" wrapText="1"/>
    </xf>
    <xf numFmtId="0" fontId="4" fillId="0" borderId="10" xfId="6" applyFont="1" applyFill="1" applyBorder="1" applyAlignment="1">
      <alignment wrapText="1"/>
    </xf>
    <xf numFmtId="0" fontId="4" fillId="0" borderId="8" xfId="6" applyFont="1" applyFill="1" applyBorder="1" applyAlignment="1">
      <alignment horizontal="left" wrapText="1"/>
    </xf>
    <xf numFmtId="0" fontId="4" fillId="0" borderId="0" xfId="2" applyNumberFormat="1" applyFont="1" applyFill="1" applyBorder="1" applyAlignment="1" applyProtection="1"/>
    <xf numFmtId="0" fontId="12" fillId="0" borderId="0" xfId="6" applyFont="1" applyFill="1" applyBorder="1"/>
    <xf numFmtId="0" fontId="12" fillId="0" borderId="0" xfId="6" applyFont="1" applyFill="1" applyAlignment="1">
      <alignment horizontal="left"/>
    </xf>
    <xf numFmtId="0" fontId="17" fillId="0" borderId="7" xfId="6" applyFont="1" applyFill="1" applyBorder="1" applyAlignment="1">
      <alignment horizontal="center" vertical="center" wrapText="1"/>
    </xf>
    <xf numFmtId="0" fontId="17" fillId="0" borderId="6" xfId="6" applyFont="1" applyFill="1" applyBorder="1" applyAlignment="1">
      <alignment horizontal="left" vertical="center" wrapText="1"/>
    </xf>
    <xf numFmtId="0" fontId="4" fillId="0" borderId="11" xfId="2" applyFont="1" applyBorder="1"/>
    <xf numFmtId="0" fontId="19" fillId="0" borderId="0" xfId="2" applyFont="1" applyFill="1"/>
    <xf numFmtId="0" fontId="4" fillId="0" borderId="0" xfId="2" applyFont="1" applyFill="1" applyAlignment="1">
      <alignment horizontal="right"/>
    </xf>
    <xf numFmtId="0" fontId="5" fillId="0" borderId="0" xfId="2" applyFont="1" applyFill="1" applyAlignment="1"/>
    <xf numFmtId="0" fontId="4" fillId="0" borderId="1" xfId="2" applyFont="1" applyFill="1" applyBorder="1"/>
    <xf numFmtId="0" fontId="5" fillId="0" borderId="1" xfId="2" applyFont="1" applyFill="1" applyBorder="1" applyAlignment="1">
      <alignment horizontal="center"/>
    </xf>
    <xf numFmtId="0" fontId="5" fillId="0" borderId="0" xfId="2" applyFont="1" applyFill="1"/>
    <xf numFmtId="0" fontId="5" fillId="0" borderId="0" xfId="2" applyFont="1" applyFill="1" applyAlignment="1">
      <alignment wrapText="1"/>
    </xf>
    <xf numFmtId="166" fontId="20" fillId="0" borderId="0" xfId="2" applyNumberFormat="1" applyFont="1" applyFill="1" applyAlignment="1">
      <alignment horizontal="right"/>
    </xf>
    <xf numFmtId="166" fontId="4" fillId="0" borderId="0" xfId="2" applyNumberFormat="1" applyFont="1" applyFill="1"/>
    <xf numFmtId="0" fontId="4" fillId="0" borderId="0" xfId="2" applyFont="1" applyFill="1" applyAlignment="1">
      <alignment horizontal="left" wrapText="1" indent="1"/>
    </xf>
    <xf numFmtId="165" fontId="4" fillId="0" borderId="0" xfId="5" applyNumberFormat="1" applyFont="1" applyFill="1" applyBorder="1" applyAlignment="1">
      <alignment horizontal="left" wrapText="1"/>
    </xf>
    <xf numFmtId="166" fontId="4" fillId="0" borderId="0" xfId="5" applyNumberFormat="1" applyFont="1" applyFill="1" applyBorder="1" applyAlignment="1">
      <alignment horizontal="right" wrapText="1"/>
    </xf>
    <xf numFmtId="167" fontId="4" fillId="0" borderId="0" xfId="3" applyNumberFormat="1" applyFont="1" applyFill="1"/>
    <xf numFmtId="165" fontId="4" fillId="0" borderId="0" xfId="3" applyNumberFormat="1" applyFont="1" applyFill="1" applyBorder="1" applyAlignment="1">
      <alignment horizontal="right" wrapText="1"/>
    </xf>
    <xf numFmtId="168" fontId="4" fillId="0" borderId="0" xfId="2" applyNumberFormat="1" applyFont="1" applyFill="1"/>
    <xf numFmtId="167" fontId="7" fillId="0" borderId="0" xfId="7" applyNumberFormat="1" applyFont="1" applyFill="1" applyBorder="1" applyAlignment="1">
      <alignment horizontal="left" wrapText="1"/>
    </xf>
    <xf numFmtId="167" fontId="4" fillId="0" borderId="0" xfId="7" applyNumberFormat="1" applyFont="1" applyFill="1" applyBorder="1" applyAlignment="1">
      <alignment horizontal="left" wrapText="1"/>
    </xf>
    <xf numFmtId="165" fontId="4" fillId="0" borderId="0" xfId="3" applyNumberFormat="1" applyFont="1" applyAlignment="1">
      <alignment horizontal="right"/>
    </xf>
    <xf numFmtId="165" fontId="4" fillId="0" borderId="0" xfId="3" applyNumberFormat="1" applyFont="1" applyAlignment="1">
      <alignment horizontal="left"/>
    </xf>
    <xf numFmtId="169" fontId="4" fillId="0" borderId="0" xfId="2" applyNumberFormat="1" applyFont="1" applyFill="1"/>
    <xf numFmtId="166" fontId="4" fillId="0" borderId="0" xfId="5" applyNumberFormat="1" applyFont="1" applyFill="1" applyBorder="1" applyAlignment="1">
      <alignment horizontal="right"/>
    </xf>
    <xf numFmtId="165" fontId="4" fillId="0" borderId="0" xfId="5" applyNumberFormat="1" applyFont="1" applyFill="1" applyBorder="1" applyAlignment="1">
      <alignment horizontal="left"/>
    </xf>
    <xf numFmtId="166" fontId="4" fillId="0" borderId="0" xfId="2" applyNumberFormat="1" applyFont="1" applyFill="1" applyBorder="1" applyAlignment="1">
      <alignment horizontal="right"/>
    </xf>
    <xf numFmtId="165" fontId="4" fillId="0" borderId="0" xfId="3" applyNumberFormat="1" applyFont="1" applyFill="1"/>
    <xf numFmtId="170" fontId="4" fillId="0" borderId="0" xfId="8" applyNumberFormat="1" applyFont="1" applyFill="1" applyBorder="1"/>
    <xf numFmtId="165" fontId="4" fillId="0" borderId="0" xfId="2" applyNumberFormat="1" applyFont="1" applyFill="1"/>
    <xf numFmtId="165" fontId="4" fillId="0" borderId="0" xfId="3" applyNumberFormat="1" applyFont="1" applyFill="1" applyAlignment="1"/>
    <xf numFmtId="0" fontId="4" fillId="2" borderId="0" xfId="2" applyFont="1" applyFill="1" applyAlignment="1">
      <alignment horizontal="left" wrapText="1" indent="1"/>
    </xf>
    <xf numFmtId="165" fontId="4" fillId="2" borderId="0" xfId="5" applyNumberFormat="1" applyFont="1" applyFill="1" applyAlignment="1">
      <alignment horizontal="left"/>
    </xf>
    <xf numFmtId="166" fontId="4" fillId="2" borderId="0" xfId="5" applyNumberFormat="1" applyFont="1" applyFill="1" applyBorder="1" applyAlignment="1">
      <alignment horizontal="right"/>
    </xf>
    <xf numFmtId="165" fontId="4" fillId="2" borderId="0" xfId="5" applyNumberFormat="1" applyFont="1" applyFill="1" applyBorder="1" applyAlignment="1">
      <alignment horizontal="left"/>
    </xf>
    <xf numFmtId="165" fontId="4" fillId="2" borderId="0" xfId="5" applyNumberFormat="1" applyFont="1" applyFill="1" applyBorder="1" applyAlignment="1">
      <alignment horizontal="left" wrapText="1"/>
    </xf>
    <xf numFmtId="165" fontId="4" fillId="2" borderId="0" xfId="3" applyNumberFormat="1" applyFont="1" applyFill="1"/>
    <xf numFmtId="165" fontId="4" fillId="2" borderId="0" xfId="3" applyNumberFormat="1" applyFont="1" applyFill="1" applyAlignment="1"/>
    <xf numFmtId="0" fontId="4" fillId="2" borderId="0" xfId="2" applyFont="1" applyFill="1"/>
    <xf numFmtId="164" fontId="4" fillId="0" borderId="0" xfId="3" applyFont="1" applyFill="1" applyAlignment="1">
      <alignment horizontal="right"/>
    </xf>
    <xf numFmtId="166" fontId="20" fillId="0" borderId="0" xfId="2" applyNumberFormat="1" applyFont="1" applyFill="1" applyBorder="1" applyAlignment="1">
      <alignment horizontal="right"/>
    </xf>
    <xf numFmtId="165" fontId="7" fillId="0" borderId="0" xfId="3" applyNumberFormat="1" applyFont="1" applyFill="1" applyBorder="1" applyAlignment="1">
      <alignment horizontal="center" vertical="center" wrapText="1"/>
    </xf>
    <xf numFmtId="165" fontId="4" fillId="0" borderId="0" xfId="3" applyNumberFormat="1" applyFont="1" applyAlignment="1">
      <alignment horizontal="center" vertical="center"/>
    </xf>
    <xf numFmtId="165" fontId="4" fillId="0" borderId="0" xfId="3" applyNumberFormat="1" applyFont="1" applyFill="1" applyAlignment="1">
      <alignment horizontal="left" vertical="top"/>
    </xf>
    <xf numFmtId="166" fontId="4" fillId="0" borderId="0" xfId="2" applyNumberFormat="1" applyFont="1" applyFill="1" applyAlignment="1">
      <alignment horizontal="right"/>
    </xf>
    <xf numFmtId="0" fontId="5" fillId="0" borderId="0" xfId="2" applyFont="1" applyFill="1" applyAlignment="1">
      <alignment horizontal="left" wrapText="1" indent="1"/>
    </xf>
    <xf numFmtId="166" fontId="5" fillId="0" borderId="0" xfId="5" applyNumberFormat="1" applyFont="1" applyFill="1" applyAlignment="1">
      <alignment horizontal="right"/>
    </xf>
    <xf numFmtId="0" fontId="4" fillId="0" borderId="2" xfId="2" applyFont="1" applyFill="1" applyBorder="1"/>
    <xf numFmtId="166" fontId="5" fillId="0" borderId="2" xfId="2" applyNumberFormat="1" applyFont="1" applyFill="1" applyBorder="1" applyAlignment="1">
      <alignment horizontal="right"/>
    </xf>
    <xf numFmtId="170" fontId="4" fillId="0" borderId="2" xfId="8" applyNumberFormat="1" applyFont="1" applyFill="1" applyBorder="1" applyAlignment="1">
      <alignment horizontal="right"/>
    </xf>
    <xf numFmtId="0" fontId="5" fillId="0" borderId="0" xfId="2" applyFont="1" applyFill="1" applyAlignment="1">
      <alignment horizontal="left"/>
    </xf>
    <xf numFmtId="0" fontId="4" fillId="0" borderId="0" xfId="2" applyFont="1" applyFill="1" applyAlignment="1">
      <alignment horizontal="left" wrapText="1"/>
    </xf>
    <xf numFmtId="0" fontId="4" fillId="0" borderId="0" xfId="2" applyFont="1" applyFill="1" applyAlignment="1">
      <alignment horizontal="left"/>
    </xf>
    <xf numFmtId="165" fontId="5" fillId="0" borderId="0" xfId="5" applyNumberFormat="1" applyFont="1" applyFill="1" applyBorder="1" applyAlignment="1">
      <alignment horizontal="left"/>
    </xf>
    <xf numFmtId="170" fontId="4" fillId="0" borderId="0" xfId="9" applyNumberFormat="1" applyFont="1" applyFill="1"/>
    <xf numFmtId="0" fontId="5" fillId="0" borderId="1" xfId="2" applyFont="1" applyFill="1" applyBorder="1" applyAlignment="1">
      <alignment horizontal="right"/>
    </xf>
    <xf numFmtId="170" fontId="20" fillId="0" borderId="0" xfId="2" applyNumberFormat="1" applyFont="1" applyFill="1" applyAlignment="1">
      <alignment horizontal="right"/>
    </xf>
    <xf numFmtId="170" fontId="20" fillId="0" borderId="0" xfId="9" applyNumberFormat="1" applyFont="1" applyFill="1" applyAlignment="1">
      <alignment horizontal="right"/>
    </xf>
    <xf numFmtId="170" fontId="20" fillId="0" borderId="0" xfId="9" applyNumberFormat="1" applyFont="1" applyFill="1"/>
    <xf numFmtId="170" fontId="4" fillId="0" borderId="0" xfId="2" applyNumberFormat="1" applyFont="1" applyFill="1" applyBorder="1" applyAlignment="1">
      <alignment horizontal="right"/>
    </xf>
    <xf numFmtId="170" fontId="4" fillId="0" borderId="0" xfId="9" applyNumberFormat="1" applyFont="1" applyFill="1" applyBorder="1" applyAlignment="1">
      <alignment horizontal="right"/>
    </xf>
    <xf numFmtId="170" fontId="4" fillId="0" borderId="0" xfId="2" applyNumberFormat="1" applyFont="1" applyFill="1" applyAlignment="1">
      <alignment horizontal="right"/>
    </xf>
    <xf numFmtId="170" fontId="20" fillId="0" borderId="0" xfId="2" applyNumberFormat="1" applyFont="1" applyFill="1" applyBorder="1" applyAlignment="1">
      <alignment horizontal="right"/>
    </xf>
    <xf numFmtId="170" fontId="20" fillId="0" borderId="0" xfId="9" applyNumberFormat="1" applyFont="1" applyFill="1" applyBorder="1" applyAlignment="1">
      <alignment horizontal="right"/>
    </xf>
    <xf numFmtId="0" fontId="4" fillId="0" borderId="2" xfId="2" applyFont="1" applyFill="1" applyBorder="1" applyAlignment="1">
      <alignment horizontal="right"/>
    </xf>
    <xf numFmtId="0" fontId="21" fillId="0" borderId="0" xfId="2" applyFont="1" applyFill="1" applyAlignment="1">
      <alignment horizontal="right"/>
    </xf>
    <xf numFmtId="166" fontId="22" fillId="0" borderId="0" xfId="2" applyNumberFormat="1" applyFont="1" applyFill="1"/>
    <xf numFmtId="166" fontId="22" fillId="3" borderId="0" xfId="2" applyNumberFormat="1" applyFont="1" applyFill="1" applyBorder="1" applyAlignment="1">
      <alignment horizontal="right" wrapText="1" shrinkToFit="1"/>
    </xf>
    <xf numFmtId="166" fontId="22" fillId="0" borderId="0" xfId="2" applyNumberFormat="1" applyFont="1" applyFill="1" applyAlignment="1">
      <alignment horizontal="right" vertical="center" wrapText="1"/>
    </xf>
    <xf numFmtId="166" fontId="23" fillId="0" borderId="0" xfId="10" applyNumberFormat="1" applyFont="1"/>
    <xf numFmtId="4" fontId="24" fillId="4" borderId="0" xfId="2" applyNumberFormat="1" applyFont="1" applyFill="1" applyAlignment="1">
      <alignment horizontal="right" vertical="center" wrapText="1"/>
    </xf>
    <xf numFmtId="170" fontId="4" fillId="0" borderId="0" xfId="9" applyNumberFormat="1" applyFont="1" applyFill="1" applyAlignment="1">
      <alignment horizontal="right"/>
    </xf>
    <xf numFmtId="170" fontId="4" fillId="0" borderId="0" xfId="2" applyNumberFormat="1" applyFont="1" applyFill="1" applyAlignment="1">
      <alignment horizontal="right" vertical="center"/>
    </xf>
    <xf numFmtId="170" fontId="4" fillId="0" borderId="0" xfId="9" applyNumberFormat="1" applyFont="1" applyFill="1" applyAlignment="1">
      <alignment horizontal="right" vertical="center"/>
    </xf>
    <xf numFmtId="0" fontId="25" fillId="0" borderId="2" xfId="2" applyFont="1" applyFill="1" applyBorder="1" applyAlignment="1">
      <alignment horizontal="left" wrapText="1" indent="1"/>
    </xf>
    <xf numFmtId="170" fontId="20" fillId="0" borderId="2" xfId="2" applyNumberFormat="1" applyFont="1" applyFill="1" applyBorder="1" applyAlignment="1">
      <alignment horizontal="right"/>
    </xf>
    <xf numFmtId="165" fontId="26" fillId="0" borderId="0" xfId="5" applyNumberFormat="1" applyFont="1" applyFill="1"/>
    <xf numFmtId="164" fontId="4" fillId="0" borderId="0" xfId="3" applyFont="1" applyFill="1"/>
    <xf numFmtId="165" fontId="7" fillId="0" borderId="0" xfId="7" applyNumberFormat="1" applyFont="1" applyFill="1" applyBorder="1" applyAlignment="1">
      <alignment horizontal="left" wrapText="1"/>
    </xf>
    <xf numFmtId="171" fontId="4" fillId="0" borderId="0" xfId="5" applyNumberFormat="1" applyFont="1" applyFill="1" applyAlignment="1">
      <alignment horizontal="right"/>
    </xf>
    <xf numFmtId="165" fontId="4" fillId="0" borderId="0" xfId="5" applyNumberFormat="1" applyFont="1" applyBorder="1" applyAlignment="1">
      <alignment horizontal="left"/>
    </xf>
    <xf numFmtId="165" fontId="4" fillId="0" borderId="0" xfId="5" applyNumberFormat="1" applyFont="1" applyAlignment="1">
      <alignment horizontal="left"/>
    </xf>
    <xf numFmtId="165" fontId="4" fillId="0" borderId="0" xfId="5" applyNumberFormat="1" applyFont="1" applyFill="1" applyBorder="1" applyAlignment="1">
      <alignment horizontal="left" vertical="center"/>
    </xf>
    <xf numFmtId="165" fontId="4" fillId="0" borderId="0" xfId="5" applyNumberFormat="1" applyFont="1" applyFill="1" applyAlignment="1">
      <alignment horizontal="left" vertical="center"/>
    </xf>
    <xf numFmtId="165" fontId="7" fillId="0" borderId="0" xfId="3" applyNumberFormat="1" applyFont="1" applyFill="1" applyBorder="1" applyAlignment="1">
      <alignment horizontal="left" vertical="center" wrapText="1"/>
    </xf>
    <xf numFmtId="165" fontId="4" fillId="0" borderId="0" xfId="3" applyNumberFormat="1" applyFont="1" applyAlignment="1">
      <alignment horizontal="right" vertical="center"/>
    </xf>
    <xf numFmtId="165" fontId="5" fillId="0" borderId="0" xfId="5" applyNumberFormat="1" applyFont="1" applyFill="1" applyAlignment="1">
      <alignment horizontal="left" vertical="center"/>
    </xf>
    <xf numFmtId="0" fontId="4" fillId="0" borderId="0" xfId="2" applyFont="1" applyBorder="1" applyAlignment="1">
      <alignment vertical="center"/>
    </xf>
    <xf numFmtId="170" fontId="4" fillId="0" borderId="0" xfId="8" applyNumberFormat="1" applyFont="1" applyFill="1" applyBorder="1" applyAlignment="1">
      <alignment vertical="center"/>
    </xf>
    <xf numFmtId="0" fontId="4" fillId="0" borderId="0" xfId="2" applyFont="1" applyFill="1" applyAlignment="1">
      <alignment vertical="center"/>
    </xf>
    <xf numFmtId="0" fontId="4" fillId="0" borderId="0" xfId="2" applyFont="1" applyFill="1" applyAlignment="1">
      <alignment horizontal="right" vertical="center"/>
    </xf>
    <xf numFmtId="166" fontId="4" fillId="0" borderId="2" xfId="2" applyNumberFormat="1" applyFont="1" applyFill="1" applyBorder="1" applyAlignment="1">
      <alignment horizontal="right"/>
    </xf>
    <xf numFmtId="170" fontId="20" fillId="0" borderId="0" xfId="9" applyNumberFormat="1" applyFont="1" applyFill="1" applyAlignment="1">
      <alignment horizontal="center"/>
    </xf>
    <xf numFmtId="170" fontId="4" fillId="0" borderId="0" xfId="9" applyNumberFormat="1" applyFont="1" applyFill="1" applyAlignment="1">
      <alignment horizontal="center"/>
    </xf>
    <xf numFmtId="170" fontId="4" fillId="0" borderId="0" xfId="2" applyNumberFormat="1" applyFont="1" applyFill="1" applyBorder="1" applyAlignment="1">
      <alignment horizontal="right" vertical="center"/>
    </xf>
    <xf numFmtId="170" fontId="4" fillId="0" borderId="0" xfId="9" applyNumberFormat="1" applyFont="1" applyFill="1" applyAlignment="1">
      <alignment horizontal="center" vertical="center"/>
    </xf>
    <xf numFmtId="166" fontId="22" fillId="0" borderId="12" xfId="2" applyNumberFormat="1" applyFont="1" applyFill="1" applyBorder="1" applyAlignment="1">
      <alignment horizontal="right" vertical="center" wrapText="1"/>
    </xf>
    <xf numFmtId="0" fontId="4" fillId="0" borderId="0" xfId="2" applyFont="1" applyAlignment="1">
      <alignment horizontal="left" wrapText="1"/>
    </xf>
    <xf numFmtId="9" fontId="4" fillId="0" borderId="0" xfId="9" applyFont="1" applyFill="1"/>
    <xf numFmtId="0" fontId="5" fillId="0" borderId="0" xfId="2" applyFont="1" applyFill="1" applyBorder="1" applyAlignment="1">
      <alignment horizontal="center"/>
    </xf>
    <xf numFmtId="170" fontId="4" fillId="0" borderId="0" xfId="9" applyNumberFormat="1" applyFont="1" applyFill="1" applyAlignment="1">
      <alignment vertical="center"/>
    </xf>
    <xf numFmtId="166" fontId="4" fillId="0" borderId="0" xfId="2" applyNumberFormat="1" applyFont="1" applyFill="1" applyBorder="1" applyAlignment="1">
      <alignment horizontal="right" vertical="center"/>
    </xf>
    <xf numFmtId="170" fontId="4" fillId="0" borderId="0" xfId="9" applyNumberFormat="1" applyFont="1" applyFill="1" applyBorder="1" applyAlignment="1">
      <alignment horizontal="right" vertical="center"/>
    </xf>
    <xf numFmtId="0" fontId="12" fillId="5" borderId="0" xfId="6" applyFont="1" applyFill="1"/>
    <xf numFmtId="0" fontId="27" fillId="0" borderId="0" xfId="2" applyFont="1" applyFill="1"/>
    <xf numFmtId="0" fontId="7" fillId="0" borderId="0" xfId="2" applyFont="1" applyFill="1"/>
    <xf numFmtId="0" fontId="6" fillId="0" borderId="0" xfId="2" applyFont="1" applyFill="1" applyAlignment="1">
      <alignment horizontal="center"/>
    </xf>
    <xf numFmtId="0" fontId="7" fillId="0" borderId="0" xfId="2" applyFont="1" applyFill="1" applyBorder="1"/>
    <xf numFmtId="165" fontId="6" fillId="0" borderId="0" xfId="3" applyNumberFormat="1" applyFont="1" applyAlignment="1">
      <alignment horizontal="left"/>
    </xf>
    <xf numFmtId="165" fontId="6" fillId="0" borderId="0" xfId="4" applyNumberFormat="1" applyFont="1" applyFill="1" applyAlignment="1">
      <alignment horizontal="left"/>
    </xf>
    <xf numFmtId="165" fontId="6" fillId="0" borderId="0" xfId="3" applyNumberFormat="1" applyFont="1" applyFill="1" applyAlignment="1">
      <alignment horizontal="left"/>
    </xf>
    <xf numFmtId="165" fontId="7" fillId="0" borderId="0" xfId="3" applyNumberFormat="1" applyFont="1" applyFill="1" applyAlignment="1">
      <alignment horizontal="left"/>
    </xf>
    <xf numFmtId="0" fontId="7" fillId="0" borderId="2" xfId="0" applyFont="1" applyFill="1" applyBorder="1" applyAlignment="1">
      <alignment horizontal="left"/>
    </xf>
    <xf numFmtId="0" fontId="1" fillId="0" borderId="0" xfId="6"/>
    <xf numFmtId="0" fontId="1" fillId="0" borderId="0" xfId="6" applyAlignment="1"/>
    <xf numFmtId="0" fontId="3" fillId="0" borderId="0" xfId="2" applyFont="1"/>
    <xf numFmtId="0" fontId="4" fillId="0" borderId="0" xfId="2" applyFont="1"/>
    <xf numFmtId="0" fontId="6" fillId="0" borderId="1" xfId="2" applyFont="1" applyFill="1" applyBorder="1" applyAlignment="1">
      <alignment horizontal="center" vertical="center" wrapText="1"/>
    </xf>
    <xf numFmtId="0" fontId="6" fillId="0" borderId="0" xfId="2" applyFont="1" applyFill="1" applyBorder="1" applyAlignment="1">
      <alignment horizontal="center" wrapText="1"/>
    </xf>
    <xf numFmtId="0" fontId="7" fillId="0" borderId="0" xfId="2" applyFont="1" applyFill="1" applyBorder="1" applyAlignment="1">
      <alignment horizontal="left" vertical="center" wrapText="1"/>
    </xf>
    <xf numFmtId="0" fontId="4" fillId="0" borderId="2" xfId="2" applyFont="1" applyFill="1" applyBorder="1" applyAlignment="1">
      <alignment horizontal="left"/>
    </xf>
    <xf numFmtId="0" fontId="5" fillId="0" borderId="0" xfId="2" applyFont="1" applyAlignment="1">
      <alignment horizontal="center"/>
    </xf>
    <xf numFmtId="165" fontId="4" fillId="0" borderId="0" xfId="3" applyNumberFormat="1" applyFont="1" applyFill="1" applyBorder="1" applyAlignment="1">
      <alignment horizontal="left"/>
    </xf>
    <xf numFmtId="165" fontId="4" fillId="0" borderId="0" xfId="3" applyNumberFormat="1" applyFont="1" applyBorder="1" applyAlignment="1">
      <alignment horizontal="left"/>
    </xf>
    <xf numFmtId="0" fontId="5" fillId="2" borderId="0" xfId="2" applyFont="1" applyFill="1" applyAlignment="1">
      <alignment horizontal="center"/>
    </xf>
    <xf numFmtId="0" fontId="5" fillId="0" borderId="0" xfId="2" applyFont="1" applyBorder="1" applyAlignment="1">
      <alignment horizontal="center"/>
    </xf>
    <xf numFmtId="0" fontId="5" fillId="2" borderId="0" xfId="2" applyFont="1" applyFill="1" applyBorder="1" applyAlignment="1">
      <alignment horizontal="center"/>
    </xf>
    <xf numFmtId="170" fontId="4" fillId="0" borderId="0" xfId="9" applyNumberFormat="1" applyFont="1"/>
    <xf numFmtId="0" fontId="5" fillId="0" borderId="0" xfId="2" applyFont="1" applyAlignment="1"/>
    <xf numFmtId="170" fontId="4" fillId="0" borderId="0" xfId="2" applyNumberFormat="1" applyFont="1" applyFill="1"/>
    <xf numFmtId="0" fontId="4" fillId="0" borderId="0" xfId="2" applyFont="1" applyFill="1" applyBorder="1" applyAlignment="1">
      <alignment horizontal="left"/>
    </xf>
    <xf numFmtId="165" fontId="6" fillId="0" borderId="0" xfId="5" applyNumberFormat="1" applyFont="1" applyFill="1" applyBorder="1" applyAlignment="1">
      <alignment horizontal="left" wrapText="1"/>
    </xf>
    <xf numFmtId="165" fontId="7" fillId="0" borderId="0" xfId="5" applyNumberFormat="1" applyFont="1" applyFill="1" applyBorder="1" applyAlignment="1">
      <alignment horizontal="left" wrapText="1"/>
    </xf>
    <xf numFmtId="0" fontId="4" fillId="2" borderId="0" xfId="2" applyFont="1" applyFill="1" applyBorder="1" applyAlignment="1">
      <alignment horizontal="left"/>
    </xf>
    <xf numFmtId="0" fontId="4" fillId="6" borderId="0" xfId="2" applyFont="1" applyFill="1"/>
    <xf numFmtId="0" fontId="4" fillId="6" borderId="7" xfId="6" applyFont="1" applyFill="1" applyBorder="1" applyAlignment="1">
      <alignment horizontal="left" wrapText="1"/>
    </xf>
    <xf numFmtId="165" fontId="5" fillId="0" borderId="0" xfId="1" applyNumberFormat="1" applyFont="1" applyFill="1" applyAlignment="1">
      <alignment horizontal="left"/>
    </xf>
    <xf numFmtId="0" fontId="4" fillId="0" borderId="0" xfId="0" applyFont="1" applyFill="1"/>
    <xf numFmtId="0" fontId="4" fillId="6" borderId="8" xfId="6" applyFont="1" applyFill="1" applyBorder="1" applyAlignment="1">
      <alignment horizontal="left" wrapText="1"/>
    </xf>
    <xf numFmtId="0" fontId="4" fillId="6" borderId="6" xfId="6" applyFont="1" applyFill="1" applyBorder="1" applyAlignment="1">
      <alignment horizontal="left" wrapText="1"/>
    </xf>
    <xf numFmtId="165" fontId="5" fillId="0" borderId="0" xfId="1" applyNumberFormat="1" applyFont="1" applyBorder="1" applyAlignment="1">
      <alignment horizontal="left"/>
    </xf>
    <xf numFmtId="165" fontId="4" fillId="0" borderId="0" xfId="1" applyNumberFormat="1" applyFont="1" applyBorder="1" applyAlignment="1">
      <alignment horizontal="left"/>
    </xf>
    <xf numFmtId="0" fontId="4" fillId="0" borderId="0" xfId="0" applyFont="1" applyFill="1" applyBorder="1" applyAlignment="1">
      <alignment horizontal="left"/>
    </xf>
    <xf numFmtId="166" fontId="22" fillId="0" borderId="0" xfId="0" applyNumberFormat="1" applyFont="1" applyFill="1" applyBorder="1" applyAlignment="1">
      <alignment horizontal="right" vertical="center" wrapText="1"/>
    </xf>
    <xf numFmtId="0" fontId="17" fillId="0" borderId="7" xfId="6" applyFont="1" applyFill="1" applyBorder="1" applyAlignment="1">
      <alignment horizontal="center" vertical="center" wrapText="1"/>
    </xf>
    <xf numFmtId="0" fontId="17" fillId="0" borderId="8" xfId="6" applyFont="1" applyFill="1" applyBorder="1" applyAlignment="1">
      <alignment horizontal="center" vertical="center" wrapText="1"/>
    </xf>
    <xf numFmtId="0" fontId="11" fillId="0" borderId="0" xfId="6" applyFont="1" applyFill="1" applyBorder="1" applyAlignment="1">
      <alignment horizontal="center" wrapText="1"/>
    </xf>
    <xf numFmtId="0" fontId="11" fillId="0" borderId="6" xfId="6" applyFont="1" applyFill="1" applyBorder="1" applyAlignment="1">
      <alignment horizontal="center" wrapText="1"/>
    </xf>
    <xf numFmtId="0" fontId="11" fillId="0" borderId="7" xfId="6" applyFont="1" applyFill="1" applyBorder="1" applyAlignment="1">
      <alignment horizontal="center" wrapText="1"/>
    </xf>
    <xf numFmtId="0" fontId="17" fillId="0" borderId="6" xfId="6" applyFont="1" applyFill="1" applyBorder="1" applyAlignment="1">
      <alignment horizontal="center" wrapText="1"/>
    </xf>
    <xf numFmtId="0" fontId="17" fillId="0" borderId="7" xfId="6" applyFont="1" applyFill="1" applyBorder="1" applyAlignment="1">
      <alignment horizontal="center" wrapText="1"/>
    </xf>
    <xf numFmtId="0" fontId="17" fillId="0" borderId="8" xfId="6" applyFont="1" applyFill="1" applyBorder="1" applyAlignment="1">
      <alignment horizontal="center" wrapText="1"/>
    </xf>
    <xf numFmtId="0" fontId="5" fillId="0" borderId="0" xfId="2" applyFont="1" applyFill="1" applyAlignment="1">
      <alignment horizontal="center"/>
    </xf>
    <xf numFmtId="0" fontId="4" fillId="0" borderId="0" xfId="2" applyFont="1" applyFill="1" applyAlignment="1">
      <alignment horizontal="left" wrapText="1"/>
    </xf>
    <xf numFmtId="0" fontId="5" fillId="6" borderId="0" xfId="0" applyFont="1" applyFill="1" applyAlignment="1">
      <alignment horizontal="center"/>
    </xf>
    <xf numFmtId="0" fontId="6" fillId="0" borderId="0" xfId="2" applyFont="1" applyFill="1" applyAlignment="1">
      <alignment horizontal="center"/>
    </xf>
    <xf numFmtId="0" fontId="6" fillId="0" borderId="3" xfId="2" applyFont="1" applyFill="1" applyBorder="1" applyAlignment="1">
      <alignment horizontal="center" vertical="center" wrapText="1"/>
    </xf>
    <xf numFmtId="0" fontId="28" fillId="0" borderId="0" xfId="6" applyFont="1" applyAlignment="1">
      <alignment horizontal="center" wrapText="1"/>
    </xf>
    <xf numFmtId="0" fontId="28" fillId="0" borderId="0" xfId="6" applyFont="1" applyAlignment="1">
      <alignment horizontal="center"/>
    </xf>
    <xf numFmtId="0" fontId="5" fillId="0" borderId="0" xfId="2" applyFont="1" applyAlignment="1">
      <alignment horizontal="center"/>
    </xf>
    <xf numFmtId="0" fontId="6" fillId="0" borderId="0" xfId="2" applyFont="1" applyAlignment="1">
      <alignment horizontal="center"/>
    </xf>
    <xf numFmtId="0" fontId="28" fillId="0" borderId="0" xfId="6" applyFont="1" applyAlignment="1">
      <alignment horizontal="center" vertical="center" wrapText="1"/>
    </xf>
    <xf numFmtId="0" fontId="5" fillId="0" borderId="0" xfId="2" applyFont="1" applyAlignment="1">
      <alignment horizontal="center" vertical="center"/>
    </xf>
    <xf numFmtId="0" fontId="5" fillId="0" borderId="2" xfId="2" applyFont="1" applyBorder="1" applyAlignment="1">
      <alignment horizontal="center" vertical="center"/>
    </xf>
    <xf numFmtId="0" fontId="12" fillId="0" borderId="0" xfId="6" applyFont="1" applyFill="1" applyAlignment="1">
      <alignment wrapText="1"/>
    </xf>
  </cellXfs>
  <cellStyles count="11">
    <cellStyle name="Millares" xfId="1" builtinId="3"/>
    <cellStyle name="Millares 2" xfId="3" xr:uid="{39C45B42-4BBB-47B3-80B6-1C6D9CE0C958}"/>
    <cellStyle name="Millares 2 2" xfId="5" xr:uid="{82607978-B9F9-4013-8C9A-C12874EAD9DF}"/>
    <cellStyle name="Millares 5" xfId="7" xr:uid="{5D3E67BC-33EF-4D7E-B8F1-AF8A2077B026}"/>
    <cellStyle name="Millares 6" xfId="4" xr:uid="{28457353-FF9E-4FB3-A167-C0BDE7EA2041}"/>
    <cellStyle name="Normal" xfId="0" builtinId="0"/>
    <cellStyle name="Normal 2" xfId="2" xr:uid="{484F0A86-D110-4427-93E8-2C5FDB038926}"/>
    <cellStyle name="Normal 3 2" xfId="6" xr:uid="{3045A6E1-6288-4A49-903D-DF77EF1903DC}"/>
    <cellStyle name="Normal_plantilla para datos fiscales" xfId="10" xr:uid="{3326D78A-A46A-409B-AC11-71D4A0118145}"/>
    <cellStyle name="Porcentaje 2" xfId="9" xr:uid="{94E1A3DB-13CC-4A55-8C90-51FBBC537A48}"/>
    <cellStyle name="Porcentual 2" xfId="8" xr:uid="{CDFEBB11-2757-4911-A3A2-CFCB85A1E1A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38099</xdr:rowOff>
    </xdr:from>
    <xdr:to>
      <xdr:col>8</xdr:col>
      <xdr:colOff>733426</xdr:colOff>
      <xdr:row>48</xdr:row>
      <xdr:rowOff>9525</xdr:rowOff>
    </xdr:to>
    <xdr:pic>
      <xdr:nvPicPr>
        <xdr:cNvPr id="2" name="WordPictureWatermark457642210" descr="fondo portada">
          <a:extLst>
            <a:ext uri="{FF2B5EF4-FFF2-40B4-BE49-F238E27FC236}">
              <a16:creationId xmlns:a16="http://schemas.microsoft.com/office/drawing/2014/main" id="{CDAE9DBF-FDDA-4D93-9F18-4831AF36C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099"/>
          <a:ext cx="6829425" cy="9661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600075</xdr:colOff>
      <xdr:row>16</xdr:row>
      <xdr:rowOff>9525</xdr:rowOff>
    </xdr:from>
    <xdr:to>
      <xdr:col>7</xdr:col>
      <xdr:colOff>657225</xdr:colOff>
      <xdr:row>24</xdr:row>
      <xdr:rowOff>19050</xdr:rowOff>
    </xdr:to>
    <xdr:sp macro="" textlink="">
      <xdr:nvSpPr>
        <xdr:cNvPr id="3" name="2 CuadroTexto">
          <a:extLst>
            <a:ext uri="{FF2B5EF4-FFF2-40B4-BE49-F238E27FC236}">
              <a16:creationId xmlns:a16="http://schemas.microsoft.com/office/drawing/2014/main" id="{ED743FBD-9A58-4DF3-92AE-6B365EC80574}"/>
            </a:ext>
          </a:extLst>
        </xdr:cNvPr>
        <xdr:cNvSpPr txBox="1"/>
      </xdr:nvSpPr>
      <xdr:spPr>
        <a:xfrm>
          <a:off x="600075" y="3508375"/>
          <a:ext cx="5391150" cy="1533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2800">
              <a:latin typeface="Arial" panose="020B0604020202020204" pitchFamily="34" charset="0"/>
              <a:cs typeface="Arial" panose="020B0604020202020204" pitchFamily="34" charset="0"/>
            </a:rPr>
            <a:t>CONSOLIDACIÓN</a:t>
          </a:r>
          <a:r>
            <a:rPr lang="es-CR" sz="2800" baseline="0">
              <a:latin typeface="Arial" panose="020B0604020202020204" pitchFamily="34" charset="0"/>
              <a:cs typeface="Arial" panose="020B0604020202020204" pitchFamily="34" charset="0"/>
            </a:rPr>
            <a:t> POR CLASIFICACIÓN FUNCIONAL</a:t>
          </a:r>
        </a:p>
        <a:p>
          <a:pPr algn="ctr"/>
          <a:r>
            <a:rPr lang="es-CR" sz="2800" baseline="0">
              <a:latin typeface="Arial" panose="020B0604020202020204" pitchFamily="34" charset="0"/>
              <a:cs typeface="Arial" panose="020B0604020202020204" pitchFamily="34" charset="0"/>
            </a:rPr>
            <a:t>2021</a:t>
          </a:r>
          <a:endParaRPr lang="es-CR" sz="2800">
            <a:latin typeface="Arial" panose="020B0604020202020204" pitchFamily="34" charset="0"/>
            <a:cs typeface="Arial" panose="020B0604020202020204" pitchFamily="34" charset="0"/>
          </a:endParaRPr>
        </a:p>
      </xdr:txBody>
    </xdr:sp>
    <xdr:clientData/>
  </xdr:twoCellAnchor>
  <xdr:twoCellAnchor>
    <xdr:from>
      <xdr:col>1</xdr:col>
      <xdr:colOff>142875</xdr:colOff>
      <xdr:row>32</xdr:row>
      <xdr:rowOff>76200</xdr:rowOff>
    </xdr:from>
    <xdr:to>
      <xdr:col>8</xdr:col>
      <xdr:colOff>0</xdr:colOff>
      <xdr:row>40</xdr:row>
      <xdr:rowOff>104775</xdr:rowOff>
    </xdr:to>
    <xdr:sp macro="" textlink="">
      <xdr:nvSpPr>
        <xdr:cNvPr id="4" name="3 CuadroTexto">
          <a:extLst>
            <a:ext uri="{FF2B5EF4-FFF2-40B4-BE49-F238E27FC236}">
              <a16:creationId xmlns:a16="http://schemas.microsoft.com/office/drawing/2014/main" id="{4C2DE5CA-268F-4630-930D-91258163B22F}"/>
            </a:ext>
          </a:extLst>
        </xdr:cNvPr>
        <xdr:cNvSpPr txBox="1"/>
      </xdr:nvSpPr>
      <xdr:spPr>
        <a:xfrm>
          <a:off x="904875" y="7226300"/>
          <a:ext cx="5191125" cy="1298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1800">
              <a:latin typeface="Arial" panose="020B0604020202020204" pitchFamily="34" charset="0"/>
              <a:cs typeface="Arial" panose="020B0604020202020204" pitchFamily="34" charset="0"/>
            </a:rPr>
            <a:t>Secretaría</a:t>
          </a:r>
          <a:r>
            <a:rPr lang="es-CR" sz="1800" baseline="0">
              <a:latin typeface="Arial" panose="020B0604020202020204" pitchFamily="34" charset="0"/>
              <a:cs typeface="Arial" panose="020B0604020202020204" pitchFamily="34" charset="0"/>
            </a:rPr>
            <a:t> Técnica de la Autoridad Presupuestaria</a:t>
          </a:r>
        </a:p>
        <a:p>
          <a:pPr algn="ctr"/>
          <a:r>
            <a:rPr lang="es-CR" sz="1800" baseline="0">
              <a:latin typeface="Arial" panose="020B0604020202020204" pitchFamily="34" charset="0"/>
              <a:cs typeface="Arial" panose="020B0604020202020204" pitchFamily="34" charset="0"/>
            </a:rPr>
            <a:t>Unidad de Análisis y Seguimiento Fiscal</a:t>
          </a:r>
          <a:endParaRPr lang="es-CR" sz="1800">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ONSOLIDACIONES\MUESTRA\2012\SECTOR%20PUBLICO%20NO%20FICINANCIERO%20REDUCIDO%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NTIDADES"/>
      <sheetName val="CONSOLIDADO"/>
      <sheetName val="ENTIDADES DESCENTRALIZADAS"/>
      <sheetName val="DESCONCENTRADOS"/>
      <sheetName val="EMPRESAS"/>
      <sheetName val="GOB CENTRAL"/>
      <sheetName val="GOB GENERA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4736B-F859-48E2-B8D9-BCDAE456A02D}">
  <sheetPr>
    <tabColor rgb="FF00B0F0"/>
  </sheetPr>
  <dimension ref="A1:A31"/>
  <sheetViews>
    <sheetView tabSelected="1" topLeftCell="A16" workbookViewId="0">
      <selection activeCell="K26" sqref="K26"/>
    </sheetView>
  </sheetViews>
  <sheetFormatPr baseColWidth="10" defaultColWidth="10.85546875" defaultRowHeight="12.75" x14ac:dyDescent="0.2"/>
  <cols>
    <col min="1" max="16384" width="10.85546875" style="31"/>
  </cols>
  <sheetData>
    <row r="1" spans="1:1" ht="15.75" x14ac:dyDescent="0.2">
      <c r="A1" s="30"/>
    </row>
    <row r="2" spans="1:1" ht="15.75" x14ac:dyDescent="0.2">
      <c r="A2" s="30"/>
    </row>
    <row r="3" spans="1:1" ht="15.75" x14ac:dyDescent="0.2">
      <c r="A3" s="30"/>
    </row>
    <row r="4" spans="1:1" ht="15.75" x14ac:dyDescent="0.2">
      <c r="A4" s="30"/>
    </row>
    <row r="5" spans="1:1" ht="15.75" x14ac:dyDescent="0.2">
      <c r="A5" s="30"/>
    </row>
    <row r="6" spans="1:1" ht="15.75" x14ac:dyDescent="0.2">
      <c r="A6" s="30"/>
    </row>
    <row r="7" spans="1:1" ht="15.75" x14ac:dyDescent="0.2">
      <c r="A7" s="30"/>
    </row>
    <row r="8" spans="1:1" ht="15.75" x14ac:dyDescent="0.2">
      <c r="A8" s="30"/>
    </row>
    <row r="9" spans="1:1" ht="15.75" x14ac:dyDescent="0.2">
      <c r="A9" s="30"/>
    </row>
    <row r="10" spans="1:1" ht="15.75" x14ac:dyDescent="0.2">
      <c r="A10" s="30"/>
    </row>
    <row r="11" spans="1:1" ht="15.75" x14ac:dyDescent="0.2">
      <c r="A11" s="30"/>
    </row>
    <row r="12" spans="1:1" ht="15.75" x14ac:dyDescent="0.2">
      <c r="A12" s="30"/>
    </row>
    <row r="13" spans="1:1" ht="15.75" x14ac:dyDescent="0.2">
      <c r="A13" s="30"/>
    </row>
    <row r="14" spans="1:1" ht="15.75" x14ac:dyDescent="0.2">
      <c r="A14" s="30"/>
    </row>
    <row r="15" spans="1:1" ht="50.25" x14ac:dyDescent="0.2">
      <c r="A15" s="32"/>
    </row>
    <row r="16" spans="1:1" ht="15.75" x14ac:dyDescent="0.2">
      <c r="A16" s="30"/>
    </row>
    <row r="17" spans="1:1" ht="15.75" x14ac:dyDescent="0.2">
      <c r="A17" s="30"/>
    </row>
    <row r="18" spans="1:1" ht="15.75" x14ac:dyDescent="0.2">
      <c r="A18" s="30"/>
    </row>
    <row r="19" spans="1:1" ht="15.75" x14ac:dyDescent="0.2">
      <c r="A19" s="30"/>
    </row>
    <row r="20" spans="1:1" ht="15.75" x14ac:dyDescent="0.2">
      <c r="A20" s="30"/>
    </row>
    <row r="21" spans="1:1" ht="15.75" x14ac:dyDescent="0.2">
      <c r="A21" s="30"/>
    </row>
    <row r="22" spans="1:1" ht="15.75" x14ac:dyDescent="0.2">
      <c r="A22" s="30"/>
    </row>
    <row r="23" spans="1:1" ht="15.75" x14ac:dyDescent="0.2">
      <c r="A23" s="33"/>
    </row>
    <row r="24" spans="1:1" ht="15.75" x14ac:dyDescent="0.2">
      <c r="A24" s="33"/>
    </row>
    <row r="25" spans="1:1" ht="15.75" x14ac:dyDescent="0.2">
      <c r="A25" s="33"/>
    </row>
    <row r="26" spans="1:1" ht="25.5" x14ac:dyDescent="0.2">
      <c r="A26" s="34"/>
    </row>
    <row r="27" spans="1:1" ht="25.5" x14ac:dyDescent="0.2">
      <c r="A27" s="34"/>
    </row>
    <row r="28" spans="1:1" ht="25.5" x14ac:dyDescent="0.2">
      <c r="A28" s="34"/>
    </row>
    <row r="29" spans="1:1" ht="25.5" x14ac:dyDescent="0.2">
      <c r="A29" s="34"/>
    </row>
    <row r="30" spans="1:1" ht="25.5" x14ac:dyDescent="0.2">
      <c r="A30" s="34"/>
    </row>
    <row r="31" spans="1:1" ht="15.75" x14ac:dyDescent="0.2">
      <c r="A31" s="30"/>
    </row>
  </sheetData>
  <pageMargins left="0.31496062992125984" right="0.11811023622047245" top="0" bottom="0"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86CC6-7D91-46D9-A0A0-CE47C146D514}">
  <sheetPr>
    <tabColor theme="9" tint="0.39997558519241921"/>
  </sheetPr>
  <dimension ref="A1:L71"/>
  <sheetViews>
    <sheetView showGridLines="0" defaultGridColor="0" colorId="60" workbookViewId="0">
      <selection activeCell="H27" sqref="H27"/>
    </sheetView>
  </sheetViews>
  <sheetFormatPr baseColWidth="10" defaultColWidth="11.42578125" defaultRowHeight="12.75" x14ac:dyDescent="0.2"/>
  <cols>
    <col min="1" max="1" width="55.5703125" style="181" customWidth="1"/>
    <col min="2" max="2" width="12" style="181" customWidth="1"/>
    <col min="3" max="3" width="12.140625" style="181" customWidth="1"/>
    <col min="4" max="6" width="11.85546875" style="181" customWidth="1"/>
    <col min="7" max="7" width="11.42578125" style="181"/>
    <col min="8" max="8" width="14.140625" style="181" customWidth="1"/>
    <col min="9" max="9" width="13.5703125" style="181" customWidth="1"/>
    <col min="10" max="16384" width="11.42578125" style="181"/>
  </cols>
  <sheetData>
    <row r="1" spans="1:9" x14ac:dyDescent="0.2">
      <c r="A1" s="180" t="s">
        <v>0</v>
      </c>
    </row>
    <row r="2" spans="1:9" x14ac:dyDescent="0.2">
      <c r="A2" s="180" t="s">
        <v>2</v>
      </c>
      <c r="H2" s="199" t="s">
        <v>506</v>
      </c>
    </row>
    <row r="3" spans="1:9" x14ac:dyDescent="0.2">
      <c r="A3" s="180" t="s">
        <v>3</v>
      </c>
    </row>
    <row r="4" spans="1:9" x14ac:dyDescent="0.2">
      <c r="H4" s="16"/>
    </row>
    <row r="5" spans="1:9" x14ac:dyDescent="0.2">
      <c r="A5" s="224" t="s">
        <v>4</v>
      </c>
      <c r="B5" s="224"/>
      <c r="C5" s="224"/>
      <c r="D5" s="224"/>
      <c r="E5" s="224"/>
      <c r="F5" s="224"/>
      <c r="G5" s="186"/>
      <c r="H5" s="186"/>
    </row>
    <row r="6" spans="1:9" x14ac:dyDescent="0.2">
      <c r="A6" s="224" t="s">
        <v>462</v>
      </c>
      <c r="B6" s="224"/>
      <c r="C6" s="224"/>
      <c r="D6" s="224"/>
      <c r="E6" s="224"/>
      <c r="F6" s="224"/>
      <c r="G6" s="186"/>
      <c r="H6" s="186"/>
    </row>
    <row r="7" spans="1:9" x14ac:dyDescent="0.2">
      <c r="A7" s="224">
        <v>2021</v>
      </c>
      <c r="B7" s="224"/>
      <c r="C7" s="224"/>
      <c r="D7" s="224"/>
      <c r="E7" s="224"/>
      <c r="F7" s="224"/>
      <c r="G7" s="186"/>
      <c r="H7" s="186"/>
    </row>
    <row r="8" spans="1:9" x14ac:dyDescent="0.2">
      <c r="A8" s="224" t="s">
        <v>6</v>
      </c>
      <c r="B8" s="224"/>
      <c r="C8" s="224"/>
      <c r="D8" s="224"/>
      <c r="E8" s="224"/>
      <c r="F8" s="224"/>
      <c r="G8" s="186"/>
      <c r="H8" s="186"/>
    </row>
    <row r="9" spans="1:9" ht="13.5" thickBot="1" x14ac:dyDescent="0.25"/>
    <row r="10" spans="1:9" ht="14.25" thickTop="1" thickBot="1" x14ac:dyDescent="0.25">
      <c r="A10" s="182" t="s">
        <v>1</v>
      </c>
      <c r="B10" s="182" t="s">
        <v>113</v>
      </c>
      <c r="C10" s="182" t="s">
        <v>115</v>
      </c>
      <c r="D10" s="182" t="s">
        <v>117</v>
      </c>
      <c r="E10" s="182" t="s">
        <v>119</v>
      </c>
      <c r="F10" s="182" t="s">
        <v>42</v>
      </c>
      <c r="G10" s="183"/>
      <c r="H10" s="183"/>
      <c r="I10" s="183"/>
    </row>
    <row r="11" spans="1:9" s="87" customFormat="1" ht="13.5" thickTop="1" x14ac:dyDescent="0.2">
      <c r="A11" s="184"/>
      <c r="B11" s="29"/>
      <c r="C11" s="29"/>
      <c r="D11" s="29"/>
      <c r="E11" s="29"/>
      <c r="F11" s="29"/>
      <c r="G11" s="29"/>
      <c r="H11" s="29"/>
      <c r="I11" s="29"/>
    </row>
    <row r="12" spans="1:9" s="23" customFormat="1" x14ac:dyDescent="0.2">
      <c r="A12" s="10" t="s">
        <v>46</v>
      </c>
      <c r="B12" s="12">
        <v>107607.7102844</v>
      </c>
      <c r="C12" s="12">
        <v>9844.3841522700004</v>
      </c>
      <c r="D12" s="12">
        <v>23329.473293629999</v>
      </c>
      <c r="E12" s="12">
        <v>80216.731584430003</v>
      </c>
      <c r="F12" s="22">
        <f>SUM(B12:E12)</f>
        <v>220998.29931473001</v>
      </c>
      <c r="G12" s="22"/>
      <c r="H12" s="22"/>
      <c r="I12" s="22"/>
    </row>
    <row r="13" spans="1:9" s="23" customFormat="1" x14ac:dyDescent="0.2">
      <c r="A13" s="10" t="s">
        <v>47</v>
      </c>
      <c r="B13" s="12">
        <v>103102.52809243</v>
      </c>
      <c r="C13" s="12">
        <v>9844.3841522700004</v>
      </c>
      <c r="D13" s="12">
        <v>23329.473293629999</v>
      </c>
      <c r="E13" s="12">
        <v>80216.731584430003</v>
      </c>
      <c r="F13" s="22">
        <f t="shared" ref="F13:F69" si="0">SUM(B13:E13)</f>
        <v>216493.11712276001</v>
      </c>
      <c r="G13" s="22"/>
      <c r="H13" s="22"/>
      <c r="I13" s="22"/>
    </row>
    <row r="14" spans="1:9" s="23" customFormat="1" x14ac:dyDescent="0.2">
      <c r="A14" s="10" t="s">
        <v>48</v>
      </c>
      <c r="B14" s="12">
        <v>102741.21992386</v>
      </c>
      <c r="C14" s="12">
        <v>9825.2523970700004</v>
      </c>
      <c r="D14" s="12">
        <v>23300.25096487</v>
      </c>
      <c r="E14" s="12">
        <v>77105.333962389996</v>
      </c>
      <c r="F14" s="22">
        <f t="shared" si="0"/>
        <v>212972.05724818999</v>
      </c>
      <c r="G14" s="22"/>
      <c r="H14" s="22"/>
      <c r="I14" s="22"/>
    </row>
    <row r="15" spans="1:9" s="87" customFormat="1" x14ac:dyDescent="0.2">
      <c r="A15" s="4" t="s">
        <v>49</v>
      </c>
      <c r="B15" s="7">
        <v>51744.818261569999</v>
      </c>
      <c r="C15" s="7">
        <v>6533.2734697599999</v>
      </c>
      <c r="D15" s="7">
        <v>12004.17841681</v>
      </c>
      <c r="E15" s="7">
        <v>9411.58653529</v>
      </c>
      <c r="F15" s="22">
        <f t="shared" si="0"/>
        <v>79693.85668343</v>
      </c>
      <c r="G15" s="29"/>
      <c r="H15" s="29"/>
      <c r="I15" s="29"/>
    </row>
    <row r="16" spans="1:9" s="87" customFormat="1" x14ac:dyDescent="0.2">
      <c r="A16" s="4" t="s">
        <v>50</v>
      </c>
      <c r="B16" s="7">
        <v>6900.8814650000004</v>
      </c>
      <c r="C16" s="7">
        <v>878.83795466000004</v>
      </c>
      <c r="D16" s="7">
        <v>1607.5205149999999</v>
      </c>
      <c r="E16" s="7">
        <v>1256.09957119</v>
      </c>
      <c r="F16" s="22">
        <f t="shared" si="0"/>
        <v>10643.339505849999</v>
      </c>
      <c r="G16" s="29"/>
      <c r="H16" s="29"/>
      <c r="I16" s="29"/>
    </row>
    <row r="17" spans="1:9" s="87" customFormat="1" x14ac:dyDescent="0.2">
      <c r="A17" s="4" t="s">
        <v>51</v>
      </c>
      <c r="B17" s="7">
        <v>0</v>
      </c>
      <c r="C17" s="7">
        <v>0</v>
      </c>
      <c r="D17" s="7">
        <v>0</v>
      </c>
      <c r="E17" s="7">
        <v>0</v>
      </c>
      <c r="F17" s="22">
        <f t="shared" si="0"/>
        <v>0</v>
      </c>
      <c r="G17" s="29"/>
      <c r="H17" s="29"/>
      <c r="I17" s="29"/>
    </row>
    <row r="18" spans="1:9" s="87" customFormat="1" x14ac:dyDescent="0.2">
      <c r="A18" s="4" t="s">
        <v>52</v>
      </c>
      <c r="B18" s="7">
        <v>6900.8814650000004</v>
      </c>
      <c r="C18" s="7">
        <v>878.83795466000004</v>
      </c>
      <c r="D18" s="7">
        <v>1607.5205149999999</v>
      </c>
      <c r="E18" s="7">
        <v>1256.09957119</v>
      </c>
      <c r="F18" s="22">
        <f t="shared" si="0"/>
        <v>10643.339505849999</v>
      </c>
      <c r="G18" s="29"/>
      <c r="H18" s="29"/>
      <c r="I18" s="29"/>
    </row>
    <row r="19" spans="1:9" s="87" customFormat="1" x14ac:dyDescent="0.2">
      <c r="A19" s="4" t="s">
        <v>53</v>
      </c>
      <c r="B19" s="7">
        <v>33060.472374489997</v>
      </c>
      <c r="C19" s="7">
        <v>1407.61981173</v>
      </c>
      <c r="D19" s="7">
        <v>5673.94180151</v>
      </c>
      <c r="E19" s="7">
        <v>2227.9507927099999</v>
      </c>
      <c r="F19" s="22">
        <f t="shared" si="0"/>
        <v>42369.984780439998</v>
      </c>
      <c r="G19" s="29"/>
      <c r="H19" s="29"/>
      <c r="I19" s="29"/>
    </row>
    <row r="20" spans="1:9" s="23" customFormat="1" x14ac:dyDescent="0.2">
      <c r="A20" s="10" t="s">
        <v>54</v>
      </c>
      <c r="B20" s="12">
        <v>0</v>
      </c>
      <c r="C20" s="12">
        <v>0</v>
      </c>
      <c r="D20" s="12">
        <v>0</v>
      </c>
      <c r="E20" s="12">
        <v>0</v>
      </c>
      <c r="F20" s="22">
        <f t="shared" si="0"/>
        <v>0</v>
      </c>
      <c r="G20" s="22"/>
      <c r="H20" s="22"/>
      <c r="I20" s="22"/>
    </row>
    <row r="21" spans="1:9" s="23" customFormat="1" x14ac:dyDescent="0.2">
      <c r="A21" s="10" t="s">
        <v>55</v>
      </c>
      <c r="B21" s="12">
        <v>0</v>
      </c>
      <c r="C21" s="12">
        <v>0</v>
      </c>
      <c r="D21" s="12">
        <v>0</v>
      </c>
      <c r="E21" s="12">
        <v>0</v>
      </c>
      <c r="F21" s="22">
        <f t="shared" si="0"/>
        <v>0</v>
      </c>
      <c r="G21" s="22"/>
      <c r="H21" s="22"/>
      <c r="I21" s="22"/>
    </row>
    <row r="22" spans="1:9" s="87" customFormat="1" x14ac:dyDescent="0.2">
      <c r="A22" s="4" t="s">
        <v>44</v>
      </c>
      <c r="B22" s="7">
        <v>0</v>
      </c>
      <c r="C22" s="7">
        <v>0</v>
      </c>
      <c r="D22" s="7">
        <v>0</v>
      </c>
      <c r="E22" s="7">
        <v>0</v>
      </c>
      <c r="F22" s="22">
        <f t="shared" si="0"/>
        <v>0</v>
      </c>
      <c r="G22" s="29"/>
      <c r="H22" s="29"/>
      <c r="I22" s="29"/>
    </row>
    <row r="23" spans="1:9" s="87" customFormat="1" x14ac:dyDescent="0.2">
      <c r="A23" s="4" t="s">
        <v>43</v>
      </c>
      <c r="B23" s="7">
        <v>0</v>
      </c>
      <c r="C23" s="7">
        <v>0</v>
      </c>
      <c r="D23" s="7">
        <v>0</v>
      </c>
      <c r="E23" s="7">
        <v>0</v>
      </c>
      <c r="F23" s="22">
        <f t="shared" si="0"/>
        <v>0</v>
      </c>
      <c r="G23" s="29"/>
      <c r="H23" s="29"/>
      <c r="I23" s="29"/>
    </row>
    <row r="24" spans="1:9" s="87" customFormat="1" x14ac:dyDescent="0.2">
      <c r="A24" s="4" t="s">
        <v>45</v>
      </c>
      <c r="B24" s="7">
        <v>0</v>
      </c>
      <c r="C24" s="7">
        <v>0</v>
      </c>
      <c r="D24" s="7">
        <v>0</v>
      </c>
      <c r="E24" s="7">
        <v>0</v>
      </c>
      <c r="F24" s="22">
        <f t="shared" si="0"/>
        <v>0</v>
      </c>
      <c r="G24" s="29"/>
      <c r="H24" s="29"/>
      <c r="I24" s="29"/>
    </row>
    <row r="25" spans="1:9" s="87" customFormat="1" x14ac:dyDescent="0.2">
      <c r="A25" s="4" t="s">
        <v>56</v>
      </c>
      <c r="B25" s="7">
        <v>0</v>
      </c>
      <c r="C25" s="7">
        <v>0</v>
      </c>
      <c r="D25" s="7">
        <v>0</v>
      </c>
      <c r="E25" s="7">
        <v>0</v>
      </c>
      <c r="F25" s="22">
        <f t="shared" si="0"/>
        <v>0</v>
      </c>
      <c r="G25" s="29"/>
      <c r="H25" s="29"/>
      <c r="I25" s="29"/>
    </row>
    <row r="26" spans="1:9" s="23" customFormat="1" x14ac:dyDescent="0.2">
      <c r="A26" s="10" t="s">
        <v>57</v>
      </c>
      <c r="B26" s="12">
        <v>11035.047822799999</v>
      </c>
      <c r="C26" s="12">
        <v>1005.5211609200001</v>
      </c>
      <c r="D26" s="12">
        <v>4014.6102315500002</v>
      </c>
      <c r="E26" s="12">
        <v>64209.697063200001</v>
      </c>
      <c r="F26" s="22">
        <f t="shared" si="0"/>
        <v>80264.876278470008</v>
      </c>
      <c r="G26" s="22"/>
      <c r="H26" s="22"/>
      <c r="I26" s="22"/>
    </row>
    <row r="27" spans="1:9" s="87" customFormat="1" x14ac:dyDescent="0.2">
      <c r="A27" s="4" t="s">
        <v>58</v>
      </c>
      <c r="B27" s="7">
        <v>789.26627099999996</v>
      </c>
      <c r="C27" s="7">
        <v>100.55631479</v>
      </c>
      <c r="D27" s="7">
        <v>183.9619702</v>
      </c>
      <c r="E27" s="7">
        <v>45011.557978850004</v>
      </c>
      <c r="F27" s="22">
        <f t="shared" si="0"/>
        <v>46085.342534840005</v>
      </c>
      <c r="G27" s="29"/>
      <c r="H27" s="29"/>
      <c r="I27" s="29"/>
    </row>
    <row r="28" spans="1:9" s="87" customFormat="1" x14ac:dyDescent="0.2">
      <c r="A28" s="4" t="s">
        <v>59</v>
      </c>
      <c r="B28" s="7">
        <v>0</v>
      </c>
      <c r="C28" s="7">
        <v>0</v>
      </c>
      <c r="D28" s="7">
        <v>0</v>
      </c>
      <c r="E28" s="7">
        <v>0</v>
      </c>
      <c r="F28" s="22">
        <f t="shared" si="0"/>
        <v>0</v>
      </c>
      <c r="G28" s="29"/>
      <c r="H28" s="29"/>
      <c r="I28" s="29"/>
    </row>
    <row r="29" spans="1:9" s="87" customFormat="1" x14ac:dyDescent="0.2">
      <c r="A29" s="4" t="s">
        <v>60</v>
      </c>
      <c r="B29" s="7">
        <v>0</v>
      </c>
      <c r="C29" s="7">
        <v>0</v>
      </c>
      <c r="D29" s="7">
        <v>0</v>
      </c>
      <c r="E29" s="7">
        <v>0</v>
      </c>
      <c r="F29" s="22">
        <f t="shared" si="0"/>
        <v>0</v>
      </c>
      <c r="G29" s="29"/>
      <c r="H29" s="29"/>
      <c r="I29" s="29"/>
    </row>
    <row r="30" spans="1:9" s="87" customFormat="1" x14ac:dyDescent="0.2">
      <c r="A30" s="4" t="s">
        <v>61</v>
      </c>
      <c r="B30" s="7">
        <v>0</v>
      </c>
      <c r="C30" s="7">
        <v>0</v>
      </c>
      <c r="D30" s="7">
        <v>0</v>
      </c>
      <c r="E30" s="7">
        <v>0</v>
      </c>
      <c r="F30" s="22">
        <f t="shared" si="0"/>
        <v>0</v>
      </c>
      <c r="G30" s="29"/>
      <c r="H30" s="29"/>
      <c r="I30" s="29"/>
    </row>
    <row r="31" spans="1:9" s="87" customFormat="1" x14ac:dyDescent="0.2">
      <c r="A31" s="4" t="s">
        <v>62</v>
      </c>
      <c r="B31" s="7">
        <v>0</v>
      </c>
      <c r="C31" s="7">
        <v>0</v>
      </c>
      <c r="D31" s="7">
        <v>0</v>
      </c>
      <c r="E31" s="7">
        <v>0</v>
      </c>
      <c r="F31" s="22">
        <f t="shared" si="0"/>
        <v>0</v>
      </c>
      <c r="G31" s="29"/>
      <c r="H31" s="29"/>
      <c r="I31" s="29"/>
    </row>
    <row r="32" spans="1:9" s="87" customFormat="1" x14ac:dyDescent="0.2">
      <c r="A32" s="4" t="s">
        <v>63</v>
      </c>
      <c r="B32" s="7">
        <v>0</v>
      </c>
      <c r="C32" s="7">
        <v>0</v>
      </c>
      <c r="D32" s="7">
        <v>0</v>
      </c>
      <c r="E32" s="7">
        <v>0</v>
      </c>
      <c r="F32" s="22">
        <f t="shared" si="0"/>
        <v>0</v>
      </c>
      <c r="G32" s="29"/>
      <c r="H32" s="29"/>
      <c r="I32" s="29"/>
    </row>
    <row r="33" spans="1:9" s="87" customFormat="1" x14ac:dyDescent="0.2">
      <c r="A33" s="4" t="s">
        <v>64</v>
      </c>
      <c r="B33" s="7">
        <v>0</v>
      </c>
      <c r="C33" s="7">
        <v>0</v>
      </c>
      <c r="D33" s="7">
        <v>0</v>
      </c>
      <c r="E33" s="7">
        <v>0</v>
      </c>
      <c r="F33" s="22">
        <f t="shared" si="0"/>
        <v>0</v>
      </c>
      <c r="G33" s="29"/>
      <c r="H33" s="29"/>
      <c r="I33" s="29"/>
    </row>
    <row r="34" spans="1:9" s="87" customFormat="1" x14ac:dyDescent="0.2">
      <c r="A34" s="4" t="s">
        <v>65</v>
      </c>
      <c r="B34" s="7">
        <v>0</v>
      </c>
      <c r="C34" s="7">
        <v>0</v>
      </c>
      <c r="D34" s="7">
        <v>0</v>
      </c>
      <c r="E34" s="7">
        <v>0</v>
      </c>
      <c r="F34" s="22">
        <f t="shared" si="0"/>
        <v>0</v>
      </c>
      <c r="G34" s="29"/>
      <c r="H34" s="29"/>
      <c r="I34" s="29"/>
    </row>
    <row r="35" spans="1:9" s="23" customFormat="1" x14ac:dyDescent="0.2">
      <c r="A35" s="4" t="s">
        <v>66</v>
      </c>
      <c r="B35" s="7">
        <v>0</v>
      </c>
      <c r="C35" s="7">
        <v>0</v>
      </c>
      <c r="D35" s="7">
        <v>0</v>
      </c>
      <c r="E35" s="7">
        <v>0</v>
      </c>
      <c r="F35" s="22">
        <f t="shared" si="0"/>
        <v>0</v>
      </c>
      <c r="G35" s="22"/>
      <c r="H35" s="22"/>
      <c r="I35" s="22"/>
    </row>
    <row r="36" spans="1:9" s="23" customFormat="1" x14ac:dyDescent="0.2">
      <c r="A36" s="4" t="s">
        <v>67</v>
      </c>
      <c r="B36" s="7">
        <v>0</v>
      </c>
      <c r="C36" s="7">
        <v>0</v>
      </c>
      <c r="D36" s="7">
        <v>0</v>
      </c>
      <c r="E36" s="7">
        <v>0</v>
      </c>
      <c r="F36" s="22">
        <f t="shared" si="0"/>
        <v>0</v>
      </c>
      <c r="G36" s="22"/>
      <c r="H36" s="22"/>
      <c r="I36" s="22"/>
    </row>
    <row r="37" spans="1:9" s="87" customFormat="1" x14ac:dyDescent="0.2">
      <c r="A37" s="4" t="s">
        <v>68</v>
      </c>
      <c r="B37" s="7">
        <v>0</v>
      </c>
      <c r="C37" s="7">
        <v>0</v>
      </c>
      <c r="D37" s="7">
        <v>0</v>
      </c>
      <c r="E37" s="7">
        <v>0</v>
      </c>
      <c r="F37" s="22">
        <f t="shared" si="0"/>
        <v>0</v>
      </c>
      <c r="G37" s="29"/>
      <c r="H37" s="29"/>
      <c r="I37" s="29"/>
    </row>
    <row r="38" spans="1:9" s="87" customFormat="1" x14ac:dyDescent="0.2">
      <c r="A38" s="4" t="s">
        <v>69</v>
      </c>
      <c r="B38" s="7">
        <v>0</v>
      </c>
      <c r="C38" s="7">
        <v>0</v>
      </c>
      <c r="D38" s="7">
        <v>0</v>
      </c>
      <c r="E38" s="7">
        <v>44872.015908130001</v>
      </c>
      <c r="F38" s="22">
        <f t="shared" si="0"/>
        <v>44872.015908130001</v>
      </c>
      <c r="G38" s="29"/>
      <c r="H38" s="29"/>
      <c r="I38" s="29"/>
    </row>
    <row r="39" spans="1:9" s="23" customFormat="1" x14ac:dyDescent="0.2">
      <c r="A39" s="4" t="s">
        <v>70</v>
      </c>
      <c r="B39" s="7">
        <v>0</v>
      </c>
      <c r="C39" s="7">
        <v>0</v>
      </c>
      <c r="D39" s="7">
        <v>0</v>
      </c>
      <c r="E39" s="7">
        <v>0</v>
      </c>
      <c r="F39" s="22">
        <f t="shared" si="0"/>
        <v>0</v>
      </c>
      <c r="G39" s="22"/>
      <c r="H39" s="22"/>
      <c r="I39" s="22"/>
    </row>
    <row r="40" spans="1:9" s="87" customFormat="1" x14ac:dyDescent="0.2">
      <c r="A40" s="4" t="s">
        <v>71</v>
      </c>
      <c r="B40" s="7">
        <v>789.26627099999996</v>
      </c>
      <c r="C40" s="7">
        <v>100.55631479</v>
      </c>
      <c r="D40" s="7">
        <v>183.9619702</v>
      </c>
      <c r="E40" s="7">
        <v>139.54207072</v>
      </c>
      <c r="F40" s="22">
        <f t="shared" si="0"/>
        <v>1213.32662671</v>
      </c>
      <c r="G40" s="29"/>
      <c r="H40" s="29"/>
      <c r="I40" s="29"/>
    </row>
    <row r="41" spans="1:9" s="87" customFormat="1" x14ac:dyDescent="0.2">
      <c r="A41" s="4" t="s">
        <v>72</v>
      </c>
      <c r="B41" s="7">
        <v>0</v>
      </c>
      <c r="C41" s="7">
        <v>0</v>
      </c>
      <c r="D41" s="7">
        <v>0</v>
      </c>
      <c r="E41" s="7">
        <v>0</v>
      </c>
      <c r="F41" s="22">
        <f t="shared" si="0"/>
        <v>0</v>
      </c>
      <c r="G41" s="29"/>
      <c r="H41" s="29"/>
      <c r="I41" s="29"/>
    </row>
    <row r="42" spans="1:9" s="23" customFormat="1" x14ac:dyDescent="0.2">
      <c r="A42" s="4" t="s">
        <v>73</v>
      </c>
      <c r="B42" s="7">
        <v>10131.636774160001</v>
      </c>
      <c r="C42" s="7">
        <v>870.97740461000001</v>
      </c>
      <c r="D42" s="7">
        <v>949.05411542000002</v>
      </c>
      <c r="E42" s="7">
        <v>19137.062059790002</v>
      </c>
      <c r="F42" s="22">
        <f t="shared" si="0"/>
        <v>31088.730353980001</v>
      </c>
      <c r="G42" s="22"/>
      <c r="H42" s="22"/>
      <c r="I42" s="22"/>
    </row>
    <row r="43" spans="1:9" s="87" customFormat="1" x14ac:dyDescent="0.2">
      <c r="A43" s="4" t="s">
        <v>74</v>
      </c>
      <c r="B43" s="7">
        <v>114.14477764</v>
      </c>
      <c r="C43" s="7">
        <v>33.987441519999997</v>
      </c>
      <c r="D43" s="7">
        <v>2881.5941459300002</v>
      </c>
      <c r="E43" s="7">
        <v>61.077024559999998</v>
      </c>
      <c r="F43" s="22">
        <f t="shared" si="0"/>
        <v>3090.8033896500006</v>
      </c>
      <c r="G43" s="29"/>
      <c r="H43" s="29"/>
      <c r="I43" s="29"/>
    </row>
    <row r="44" spans="1:9" s="87" customFormat="1" x14ac:dyDescent="0.2">
      <c r="A44" s="4" t="s">
        <v>75</v>
      </c>
      <c r="B44" s="7">
        <v>0</v>
      </c>
      <c r="C44" s="7">
        <v>0</v>
      </c>
      <c r="D44" s="7">
        <v>0</v>
      </c>
      <c r="E44" s="7">
        <v>0</v>
      </c>
      <c r="F44" s="22">
        <f t="shared" si="0"/>
        <v>0</v>
      </c>
      <c r="G44" s="29"/>
      <c r="H44" s="29"/>
      <c r="I44" s="29"/>
    </row>
    <row r="45" spans="1:9" s="87" customFormat="1" x14ac:dyDescent="0.2">
      <c r="A45" s="10" t="s">
        <v>76</v>
      </c>
      <c r="B45" s="12">
        <v>361.30816857000002</v>
      </c>
      <c r="C45" s="12">
        <v>19.131755200000001</v>
      </c>
      <c r="D45" s="12">
        <v>29.22232876</v>
      </c>
      <c r="E45" s="12">
        <v>3111.39762204</v>
      </c>
      <c r="F45" s="22">
        <f t="shared" si="0"/>
        <v>3521.0598745699999</v>
      </c>
      <c r="G45" s="29"/>
      <c r="H45" s="29"/>
      <c r="I45" s="29"/>
    </row>
    <row r="46" spans="1:9" s="87" customFormat="1" x14ac:dyDescent="0.2">
      <c r="A46" s="10" t="s">
        <v>77</v>
      </c>
      <c r="B46" s="12">
        <v>361.30816857000002</v>
      </c>
      <c r="C46" s="12">
        <v>19.131755200000001</v>
      </c>
      <c r="D46" s="12">
        <v>29.22232876</v>
      </c>
      <c r="E46" s="12">
        <v>679.73988875999999</v>
      </c>
      <c r="F46" s="22">
        <f t="shared" si="0"/>
        <v>1089.4021412899999</v>
      </c>
      <c r="G46" s="29"/>
      <c r="H46" s="29"/>
      <c r="I46" s="29"/>
    </row>
    <row r="47" spans="1:9" s="23" customFormat="1" x14ac:dyDescent="0.2">
      <c r="A47" s="4" t="s">
        <v>78</v>
      </c>
      <c r="B47" s="7">
        <v>361.30816857000002</v>
      </c>
      <c r="C47" s="7">
        <v>19.131755200000001</v>
      </c>
      <c r="D47" s="7">
        <v>29.22232876</v>
      </c>
      <c r="E47" s="7">
        <v>457.74135295999997</v>
      </c>
      <c r="F47" s="22">
        <f t="shared" si="0"/>
        <v>867.40360549000002</v>
      </c>
      <c r="G47" s="22"/>
      <c r="H47" s="22"/>
      <c r="I47" s="22"/>
    </row>
    <row r="48" spans="1:9" s="87" customFormat="1" x14ac:dyDescent="0.2">
      <c r="A48" s="4" t="s">
        <v>79</v>
      </c>
      <c r="B48" s="7">
        <v>0</v>
      </c>
      <c r="C48" s="7">
        <v>0</v>
      </c>
      <c r="D48" s="7">
        <v>0</v>
      </c>
      <c r="E48" s="7">
        <v>221.99853580000001</v>
      </c>
      <c r="F48" s="22">
        <f t="shared" si="0"/>
        <v>221.99853580000001</v>
      </c>
      <c r="G48" s="29"/>
      <c r="H48" s="29"/>
      <c r="I48" s="29"/>
    </row>
    <row r="49" spans="1:12" s="87" customFormat="1" x14ac:dyDescent="0.2">
      <c r="A49" s="10" t="s">
        <v>80</v>
      </c>
      <c r="B49" s="12">
        <v>0</v>
      </c>
      <c r="C49" s="12">
        <v>0</v>
      </c>
      <c r="D49" s="12">
        <v>0</v>
      </c>
      <c r="E49" s="12">
        <v>0</v>
      </c>
      <c r="F49" s="22">
        <f t="shared" si="0"/>
        <v>0</v>
      </c>
      <c r="G49" s="29"/>
      <c r="H49" s="29"/>
      <c r="I49" s="29"/>
    </row>
    <row r="50" spans="1:12" s="87" customFormat="1" x14ac:dyDescent="0.2">
      <c r="A50" s="4" t="s">
        <v>81</v>
      </c>
      <c r="B50" s="7">
        <v>0</v>
      </c>
      <c r="C50" s="7">
        <v>0</v>
      </c>
      <c r="D50" s="7">
        <v>0</v>
      </c>
      <c r="E50" s="7">
        <v>0</v>
      </c>
      <c r="F50" s="22">
        <f t="shared" si="0"/>
        <v>0</v>
      </c>
      <c r="G50" s="187"/>
      <c r="H50" s="187"/>
      <c r="I50" s="187"/>
      <c r="J50" s="188"/>
      <c r="K50" s="188"/>
      <c r="L50" s="188"/>
    </row>
    <row r="51" spans="1:12" x14ac:dyDescent="0.2">
      <c r="A51" s="4" t="s">
        <v>82</v>
      </c>
      <c r="B51" s="7">
        <v>0</v>
      </c>
      <c r="C51" s="7">
        <v>0</v>
      </c>
      <c r="D51" s="7">
        <v>0</v>
      </c>
      <c r="E51" s="7">
        <v>0</v>
      </c>
      <c r="F51" s="22">
        <f t="shared" si="0"/>
        <v>0</v>
      </c>
      <c r="G51" s="52"/>
      <c r="H51" s="52"/>
      <c r="I51" s="52"/>
      <c r="J51" s="52"/>
      <c r="K51" s="52"/>
      <c r="L51" s="52"/>
    </row>
    <row r="52" spans="1:12" x14ac:dyDescent="0.2">
      <c r="A52" s="10" t="s">
        <v>83</v>
      </c>
      <c r="B52" s="12">
        <v>0</v>
      </c>
      <c r="C52" s="12">
        <v>0</v>
      </c>
      <c r="D52" s="12">
        <v>0</v>
      </c>
      <c r="E52" s="12">
        <v>2431.6577332799998</v>
      </c>
      <c r="F52" s="22">
        <f t="shared" si="0"/>
        <v>2431.6577332799998</v>
      </c>
    </row>
    <row r="53" spans="1:12" x14ac:dyDescent="0.2">
      <c r="A53" s="4" t="s">
        <v>58</v>
      </c>
      <c r="B53" s="7">
        <v>0</v>
      </c>
      <c r="C53" s="7">
        <v>0</v>
      </c>
      <c r="D53" s="7">
        <v>0</v>
      </c>
      <c r="E53" s="7">
        <v>2431.6577332799998</v>
      </c>
      <c r="F53" s="22">
        <f t="shared" si="0"/>
        <v>2431.6577332799998</v>
      </c>
    </row>
    <row r="54" spans="1:12" x14ac:dyDescent="0.2">
      <c r="A54" s="4" t="s">
        <v>84</v>
      </c>
      <c r="B54" s="7">
        <v>0</v>
      </c>
      <c r="C54" s="7">
        <v>0</v>
      </c>
      <c r="D54" s="7">
        <v>0</v>
      </c>
      <c r="E54" s="7">
        <v>0</v>
      </c>
      <c r="F54" s="22">
        <f t="shared" si="0"/>
        <v>0</v>
      </c>
    </row>
    <row r="55" spans="1:12" x14ac:dyDescent="0.2">
      <c r="A55" s="4" t="s">
        <v>63</v>
      </c>
      <c r="B55" s="7">
        <v>0</v>
      </c>
      <c r="C55" s="7">
        <v>0</v>
      </c>
      <c r="D55" s="7">
        <v>0</v>
      </c>
      <c r="E55" s="7">
        <v>0</v>
      </c>
      <c r="F55" s="22">
        <f t="shared" si="0"/>
        <v>0</v>
      </c>
    </row>
    <row r="56" spans="1:12" x14ac:dyDescent="0.2">
      <c r="A56" s="4" t="s">
        <v>65</v>
      </c>
      <c r="B56" s="7">
        <v>0</v>
      </c>
      <c r="C56" s="7">
        <v>0</v>
      </c>
      <c r="D56" s="7">
        <v>0</v>
      </c>
      <c r="E56" s="7">
        <v>0</v>
      </c>
      <c r="F56" s="22">
        <f t="shared" si="0"/>
        <v>0</v>
      </c>
    </row>
    <row r="57" spans="1:12" x14ac:dyDescent="0.2">
      <c r="A57" s="4" t="s">
        <v>85</v>
      </c>
      <c r="B57" s="7">
        <v>0</v>
      </c>
      <c r="C57" s="7">
        <v>0</v>
      </c>
      <c r="D57" s="7">
        <v>0</v>
      </c>
      <c r="E57" s="7">
        <v>0</v>
      </c>
      <c r="F57" s="22">
        <f t="shared" si="0"/>
        <v>0</v>
      </c>
    </row>
    <row r="58" spans="1:12" x14ac:dyDescent="0.2">
      <c r="A58" s="4" t="s">
        <v>86</v>
      </c>
      <c r="B58" s="7">
        <v>0</v>
      </c>
      <c r="C58" s="7">
        <v>0</v>
      </c>
      <c r="D58" s="7">
        <v>0</v>
      </c>
      <c r="E58" s="7">
        <v>0</v>
      </c>
      <c r="F58" s="22">
        <f t="shared" si="0"/>
        <v>0</v>
      </c>
    </row>
    <row r="59" spans="1:12" x14ac:dyDescent="0.2">
      <c r="A59" s="4" t="s">
        <v>67</v>
      </c>
      <c r="B59" s="7">
        <v>0</v>
      </c>
      <c r="C59" s="7">
        <v>0</v>
      </c>
      <c r="D59" s="7">
        <v>0</v>
      </c>
      <c r="E59" s="7">
        <v>0</v>
      </c>
      <c r="F59" s="22">
        <f t="shared" si="0"/>
        <v>0</v>
      </c>
    </row>
    <row r="60" spans="1:12" x14ac:dyDescent="0.2">
      <c r="A60" s="4" t="s">
        <v>87</v>
      </c>
      <c r="B60" s="7">
        <v>0</v>
      </c>
      <c r="C60" s="7">
        <v>0</v>
      </c>
      <c r="D60" s="7">
        <v>0</v>
      </c>
      <c r="E60" s="7">
        <v>0</v>
      </c>
      <c r="F60" s="22">
        <f t="shared" si="0"/>
        <v>0</v>
      </c>
    </row>
    <row r="61" spans="1:12" x14ac:dyDescent="0.2">
      <c r="A61" s="4" t="s">
        <v>69</v>
      </c>
      <c r="B61" s="7">
        <v>0</v>
      </c>
      <c r="C61" s="7">
        <v>0</v>
      </c>
      <c r="D61" s="7">
        <v>0</v>
      </c>
      <c r="E61" s="7">
        <v>2431.6577332799998</v>
      </c>
      <c r="F61" s="22">
        <f t="shared" si="0"/>
        <v>2431.6577332799998</v>
      </c>
    </row>
    <row r="62" spans="1:12" x14ac:dyDescent="0.2">
      <c r="A62" s="4" t="s">
        <v>71</v>
      </c>
      <c r="B62" s="7">
        <v>0</v>
      </c>
      <c r="C62" s="7">
        <v>0</v>
      </c>
      <c r="D62" s="7">
        <v>0</v>
      </c>
      <c r="E62" s="7">
        <v>0</v>
      </c>
      <c r="F62" s="22">
        <f t="shared" si="0"/>
        <v>0</v>
      </c>
    </row>
    <row r="63" spans="1:12" x14ac:dyDescent="0.2">
      <c r="A63" s="4" t="s">
        <v>72</v>
      </c>
      <c r="B63" s="7">
        <v>0</v>
      </c>
      <c r="C63" s="7">
        <v>0</v>
      </c>
      <c r="D63" s="7">
        <v>0</v>
      </c>
      <c r="E63" s="7">
        <v>0</v>
      </c>
      <c r="F63" s="22">
        <f t="shared" si="0"/>
        <v>0</v>
      </c>
    </row>
    <row r="64" spans="1:12" x14ac:dyDescent="0.2">
      <c r="A64" s="4" t="s">
        <v>88</v>
      </c>
      <c r="B64" s="7">
        <v>0</v>
      </c>
      <c r="C64" s="7">
        <v>0</v>
      </c>
      <c r="D64" s="7">
        <v>0</v>
      </c>
      <c r="E64" s="7">
        <v>0</v>
      </c>
      <c r="F64" s="22">
        <f t="shared" si="0"/>
        <v>0</v>
      </c>
    </row>
    <row r="65" spans="1:6" x14ac:dyDescent="0.2">
      <c r="A65" s="4" t="s">
        <v>73</v>
      </c>
      <c r="B65" s="7">
        <v>0</v>
      </c>
      <c r="C65" s="7">
        <v>0</v>
      </c>
      <c r="D65" s="7">
        <v>0</v>
      </c>
      <c r="E65" s="7">
        <v>0</v>
      </c>
      <c r="F65" s="22">
        <f t="shared" si="0"/>
        <v>0</v>
      </c>
    </row>
    <row r="66" spans="1:6" x14ac:dyDescent="0.2">
      <c r="A66" s="4" t="s">
        <v>74</v>
      </c>
      <c r="B66" s="7">
        <v>0</v>
      </c>
      <c r="C66" s="7">
        <v>0</v>
      </c>
      <c r="D66" s="7">
        <v>0</v>
      </c>
      <c r="E66" s="7">
        <v>0</v>
      </c>
      <c r="F66" s="22">
        <f t="shared" si="0"/>
        <v>0</v>
      </c>
    </row>
    <row r="67" spans="1:6" x14ac:dyDescent="0.2">
      <c r="A67" s="10" t="s">
        <v>89</v>
      </c>
      <c r="B67" s="12">
        <v>4505.1821919699996</v>
      </c>
      <c r="C67" s="12">
        <v>0</v>
      </c>
      <c r="D67" s="12">
        <v>0</v>
      </c>
      <c r="E67" s="12">
        <v>0</v>
      </c>
      <c r="F67" s="22">
        <f t="shared" si="0"/>
        <v>4505.1821919699996</v>
      </c>
    </row>
    <row r="68" spans="1:6" x14ac:dyDescent="0.2">
      <c r="A68" s="4" t="s">
        <v>90</v>
      </c>
      <c r="B68" s="7">
        <v>4505.1821919699996</v>
      </c>
      <c r="C68" s="7">
        <v>0</v>
      </c>
      <c r="D68" s="7">
        <v>0</v>
      </c>
      <c r="E68" s="7">
        <v>0</v>
      </c>
      <c r="F68" s="22">
        <f t="shared" si="0"/>
        <v>4505.1821919699996</v>
      </c>
    </row>
    <row r="69" spans="1:6" x14ac:dyDescent="0.2">
      <c r="A69" s="4" t="s">
        <v>91</v>
      </c>
      <c r="B69" s="7">
        <v>0</v>
      </c>
      <c r="C69" s="7">
        <v>0</v>
      </c>
      <c r="D69" s="7">
        <v>0</v>
      </c>
      <c r="E69" s="7">
        <v>0</v>
      </c>
      <c r="F69" s="22">
        <f t="shared" si="0"/>
        <v>0</v>
      </c>
    </row>
    <row r="70" spans="1:6" ht="13.5" thickBot="1" x14ac:dyDescent="0.25">
      <c r="B70" s="5"/>
      <c r="C70" s="5"/>
      <c r="D70" s="5"/>
      <c r="E70" s="5"/>
    </row>
    <row r="71" spans="1:6" ht="13.5" thickTop="1" x14ac:dyDescent="0.2"/>
  </sheetData>
  <mergeCells count="4">
    <mergeCell ref="A5:F5"/>
    <mergeCell ref="A6:F6"/>
    <mergeCell ref="A7:F7"/>
    <mergeCell ref="A8:F8"/>
  </mergeCells>
  <printOptions horizontalCentered="1"/>
  <pageMargins left="0.75" right="0.75" top="0.38" bottom="0.49" header="0" footer="0"/>
  <pageSetup scale="70" orientation="portrait" horizontalDpi="4294967294"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DBF55-3B29-4169-AB8A-C900C5C6E595}">
  <sheetPr>
    <tabColor theme="9" tint="0.39997558519241921"/>
  </sheetPr>
  <dimension ref="A1:I71"/>
  <sheetViews>
    <sheetView showGridLines="0" defaultGridColor="0" colorId="60" workbookViewId="0">
      <selection activeCell="C10" sqref="C10"/>
    </sheetView>
  </sheetViews>
  <sheetFormatPr baseColWidth="10" defaultColWidth="11.42578125" defaultRowHeight="12.75" x14ac:dyDescent="0.2"/>
  <cols>
    <col min="1" max="1" width="51.5703125" style="181" bestFit="1" customWidth="1"/>
    <col min="2" max="7" width="11.42578125" style="181"/>
    <col min="8" max="8" width="14.140625" style="181" customWidth="1"/>
    <col min="9" max="9" width="13.5703125" style="181" customWidth="1"/>
    <col min="10" max="16384" width="11.42578125" style="181"/>
  </cols>
  <sheetData>
    <row r="1" spans="1:9" x14ac:dyDescent="0.2">
      <c r="A1" s="180" t="s">
        <v>0</v>
      </c>
    </row>
    <row r="2" spans="1:9" x14ac:dyDescent="0.2">
      <c r="A2" s="180" t="s">
        <v>2</v>
      </c>
    </row>
    <row r="3" spans="1:9" x14ac:dyDescent="0.2">
      <c r="A3" s="180" t="s">
        <v>3</v>
      </c>
    </row>
    <row r="5" spans="1:9" x14ac:dyDescent="0.2">
      <c r="A5" s="224" t="s">
        <v>4</v>
      </c>
      <c r="B5" s="224"/>
      <c r="C5" s="224"/>
      <c r="D5" s="224"/>
      <c r="E5" s="224"/>
      <c r="F5" s="186"/>
      <c r="G5" s="186"/>
      <c r="H5" s="186"/>
    </row>
    <row r="6" spans="1:9" x14ac:dyDescent="0.2">
      <c r="A6" s="224" t="s">
        <v>463</v>
      </c>
      <c r="B6" s="224"/>
      <c r="C6" s="224"/>
      <c r="D6" s="224"/>
      <c r="E6" s="224"/>
      <c r="F6" s="186"/>
      <c r="G6" s="186"/>
      <c r="H6" s="186"/>
    </row>
    <row r="7" spans="1:9" x14ac:dyDescent="0.2">
      <c r="A7" s="224">
        <v>2021</v>
      </c>
      <c r="B7" s="224"/>
      <c r="C7" s="224"/>
      <c r="D7" s="224"/>
      <c r="E7" s="224"/>
      <c r="F7" s="186"/>
      <c r="G7" s="189"/>
      <c r="H7" s="186"/>
    </row>
    <row r="8" spans="1:9" x14ac:dyDescent="0.2">
      <c r="A8" s="224" t="s">
        <v>6</v>
      </c>
      <c r="B8" s="224"/>
      <c r="C8" s="224"/>
      <c r="D8" s="224"/>
      <c r="E8" s="224"/>
      <c r="F8" s="186"/>
      <c r="G8" s="186"/>
      <c r="H8" s="186"/>
    </row>
    <row r="9" spans="1:9" ht="13.5" thickBot="1" x14ac:dyDescent="0.25"/>
    <row r="10" spans="1:9" ht="14.25" thickTop="1" thickBot="1" x14ac:dyDescent="0.25">
      <c r="A10" s="182" t="s">
        <v>1</v>
      </c>
      <c r="B10" s="182" t="s">
        <v>122</v>
      </c>
      <c r="C10" s="182" t="s">
        <v>124</v>
      </c>
      <c r="D10" s="182" t="s">
        <v>126</v>
      </c>
      <c r="E10" s="182" t="s">
        <v>42</v>
      </c>
      <c r="F10" s="183"/>
      <c r="G10" s="183"/>
      <c r="H10" s="183"/>
      <c r="I10" s="183"/>
    </row>
    <row r="11" spans="1:9" s="25" customFormat="1" ht="13.5" thickTop="1" x14ac:dyDescent="0.2">
      <c r="A11" s="184"/>
      <c r="B11" s="22"/>
      <c r="C11" s="22"/>
      <c r="D11" s="22"/>
      <c r="E11" s="22"/>
      <c r="F11" s="22"/>
      <c r="G11" s="22"/>
      <c r="H11" s="22"/>
      <c r="I11" s="22"/>
    </row>
    <row r="12" spans="1:9" s="25" customFormat="1" x14ac:dyDescent="0.2">
      <c r="A12" s="10" t="s">
        <v>46</v>
      </c>
      <c r="B12" s="11">
        <v>42532.753014119997</v>
      </c>
      <c r="C12" s="12">
        <v>19997.58253385</v>
      </c>
      <c r="D12" s="12">
        <v>4979.28626807</v>
      </c>
      <c r="E12" s="22">
        <f>SUM(B12:D12)</f>
        <v>67509.621816040002</v>
      </c>
      <c r="F12" s="22"/>
      <c r="G12" s="22"/>
      <c r="H12" s="22"/>
      <c r="I12" s="22"/>
    </row>
    <row r="13" spans="1:9" s="25" customFormat="1" x14ac:dyDescent="0.2">
      <c r="A13" s="10" t="s">
        <v>47</v>
      </c>
      <c r="B13" s="11">
        <v>42532.753014119997</v>
      </c>
      <c r="C13" s="12">
        <v>19997.58253385</v>
      </c>
      <c r="D13" s="12">
        <v>4979.28626807</v>
      </c>
      <c r="E13" s="22">
        <f t="shared" ref="E13:E69" si="0">SUM(B13:D13)</f>
        <v>67509.621816040002</v>
      </c>
      <c r="F13" s="22"/>
      <c r="G13" s="22"/>
      <c r="H13" s="22"/>
      <c r="I13" s="22"/>
    </row>
    <row r="14" spans="1:9" s="28" customFormat="1" x14ac:dyDescent="0.2">
      <c r="A14" s="10" t="s">
        <v>48</v>
      </c>
      <c r="B14" s="11">
        <v>42014.725117219998</v>
      </c>
      <c r="C14" s="12">
        <v>19700.850884399999</v>
      </c>
      <c r="D14" s="12">
        <v>4941.9416139499999</v>
      </c>
      <c r="E14" s="22">
        <f t="shared" si="0"/>
        <v>66657.517615569988</v>
      </c>
      <c r="F14" s="29"/>
      <c r="G14" s="29"/>
      <c r="H14" s="29"/>
      <c r="I14" s="29"/>
    </row>
    <row r="15" spans="1:9" s="28" customFormat="1" x14ac:dyDescent="0.2">
      <c r="A15" s="4" t="s">
        <v>49</v>
      </c>
      <c r="B15" s="6">
        <v>20334.57997183</v>
      </c>
      <c r="C15" s="7">
        <v>15245.61272623</v>
      </c>
      <c r="D15" s="7">
        <v>3683.2678336399999</v>
      </c>
      <c r="E15" s="22">
        <f t="shared" si="0"/>
        <v>39263.460531699995</v>
      </c>
      <c r="F15" s="29"/>
      <c r="G15" s="29"/>
      <c r="H15" s="29"/>
      <c r="I15" s="29"/>
    </row>
    <row r="16" spans="1:9" s="28" customFormat="1" x14ac:dyDescent="0.2">
      <c r="A16" s="4" t="s">
        <v>50</v>
      </c>
      <c r="B16" s="6">
        <v>2713.610404</v>
      </c>
      <c r="C16" s="7">
        <v>2026.1833389999999</v>
      </c>
      <c r="D16" s="7">
        <v>488.57774000000001</v>
      </c>
      <c r="E16" s="22">
        <f t="shared" si="0"/>
        <v>5228.3714829999999</v>
      </c>
      <c r="F16" s="29"/>
      <c r="G16" s="29"/>
      <c r="H16" s="29"/>
      <c r="I16" s="29"/>
    </row>
    <row r="17" spans="1:9" s="28" customFormat="1" x14ac:dyDescent="0.2">
      <c r="A17" s="4" t="s">
        <v>51</v>
      </c>
      <c r="B17" s="6">
        <v>0</v>
      </c>
      <c r="C17" s="7">
        <v>0</v>
      </c>
      <c r="D17" s="7">
        <v>0</v>
      </c>
      <c r="E17" s="22">
        <f t="shared" si="0"/>
        <v>0</v>
      </c>
      <c r="F17" s="29"/>
      <c r="G17" s="29"/>
      <c r="H17" s="29"/>
      <c r="I17" s="29"/>
    </row>
    <row r="18" spans="1:9" s="28" customFormat="1" x14ac:dyDescent="0.2">
      <c r="A18" s="4" t="s">
        <v>52</v>
      </c>
      <c r="B18" s="6">
        <v>2713.610404</v>
      </c>
      <c r="C18" s="7">
        <v>2026.1833389999999</v>
      </c>
      <c r="D18" s="7">
        <v>488.57774000000001</v>
      </c>
      <c r="E18" s="22">
        <f t="shared" si="0"/>
        <v>5228.3714829999999</v>
      </c>
      <c r="F18" s="29"/>
      <c r="G18" s="29"/>
      <c r="H18" s="29"/>
      <c r="I18" s="29"/>
    </row>
    <row r="19" spans="1:9" s="25" customFormat="1" x14ac:dyDescent="0.2">
      <c r="A19" s="4" t="s">
        <v>53</v>
      </c>
      <c r="B19" s="6">
        <v>16476.76637591</v>
      </c>
      <c r="C19" s="7">
        <v>953.32164112999999</v>
      </c>
      <c r="D19" s="7">
        <v>376.41684816999998</v>
      </c>
      <c r="E19" s="22">
        <f t="shared" si="0"/>
        <v>17806.504865209998</v>
      </c>
      <c r="F19" s="22"/>
      <c r="G19" s="22"/>
      <c r="H19" s="22"/>
      <c r="I19" s="22"/>
    </row>
    <row r="20" spans="1:9" s="25" customFormat="1" x14ac:dyDescent="0.2">
      <c r="A20" s="10" t="s">
        <v>54</v>
      </c>
      <c r="B20" s="11">
        <v>0</v>
      </c>
      <c r="C20" s="12">
        <v>0</v>
      </c>
      <c r="D20" s="12">
        <v>0</v>
      </c>
      <c r="E20" s="22">
        <f t="shared" si="0"/>
        <v>0</v>
      </c>
      <c r="F20" s="22"/>
      <c r="G20" s="22"/>
      <c r="H20" s="22"/>
      <c r="I20" s="22"/>
    </row>
    <row r="21" spans="1:9" s="28" customFormat="1" x14ac:dyDescent="0.2">
      <c r="A21" s="10" t="s">
        <v>55</v>
      </c>
      <c r="B21" s="11">
        <v>0</v>
      </c>
      <c r="C21" s="12">
        <v>0</v>
      </c>
      <c r="D21" s="12">
        <v>0</v>
      </c>
      <c r="E21" s="22">
        <f t="shared" si="0"/>
        <v>0</v>
      </c>
      <c r="F21" s="29"/>
      <c r="G21" s="29"/>
      <c r="H21" s="29"/>
      <c r="I21" s="29"/>
    </row>
    <row r="22" spans="1:9" s="28" customFormat="1" x14ac:dyDescent="0.2">
      <c r="A22" s="4" t="s">
        <v>44</v>
      </c>
      <c r="B22" s="6">
        <v>0</v>
      </c>
      <c r="C22" s="7">
        <v>0</v>
      </c>
      <c r="D22" s="7">
        <v>0</v>
      </c>
      <c r="E22" s="22">
        <f t="shared" si="0"/>
        <v>0</v>
      </c>
      <c r="F22" s="29"/>
      <c r="G22" s="29"/>
      <c r="H22" s="29"/>
      <c r="I22" s="29"/>
    </row>
    <row r="23" spans="1:9" s="28" customFormat="1" x14ac:dyDescent="0.2">
      <c r="A23" s="4" t="s">
        <v>43</v>
      </c>
      <c r="B23" s="6">
        <v>0</v>
      </c>
      <c r="C23" s="7">
        <v>0</v>
      </c>
      <c r="D23" s="7">
        <v>0</v>
      </c>
      <c r="E23" s="22">
        <f t="shared" si="0"/>
        <v>0</v>
      </c>
      <c r="F23" s="29"/>
      <c r="G23" s="29"/>
      <c r="H23" s="29"/>
      <c r="I23" s="29"/>
    </row>
    <row r="24" spans="1:9" s="28" customFormat="1" x14ac:dyDescent="0.2">
      <c r="A24" s="4" t="s">
        <v>45</v>
      </c>
      <c r="B24" s="6">
        <v>0</v>
      </c>
      <c r="C24" s="7">
        <v>0</v>
      </c>
      <c r="D24" s="7">
        <v>0</v>
      </c>
      <c r="E24" s="22">
        <f t="shared" si="0"/>
        <v>0</v>
      </c>
      <c r="F24" s="29"/>
      <c r="G24" s="29"/>
      <c r="H24" s="29"/>
      <c r="I24" s="29"/>
    </row>
    <row r="25" spans="1:9" s="25" customFormat="1" x14ac:dyDescent="0.2">
      <c r="A25" s="4" t="s">
        <v>56</v>
      </c>
      <c r="B25" s="6">
        <v>0</v>
      </c>
      <c r="C25" s="7">
        <v>0</v>
      </c>
      <c r="D25" s="7">
        <v>0</v>
      </c>
      <c r="E25" s="22">
        <f t="shared" si="0"/>
        <v>0</v>
      </c>
      <c r="F25" s="22"/>
      <c r="G25" s="22"/>
      <c r="H25" s="22"/>
      <c r="I25" s="22"/>
    </row>
    <row r="26" spans="1:9" s="28" customFormat="1" x14ac:dyDescent="0.2">
      <c r="A26" s="10" t="s">
        <v>57</v>
      </c>
      <c r="B26" s="11">
        <v>2489.7683654799998</v>
      </c>
      <c r="C26" s="12">
        <v>1475.73317804</v>
      </c>
      <c r="D26" s="12">
        <v>393.67919214</v>
      </c>
      <c r="E26" s="22">
        <f t="shared" si="0"/>
        <v>4359.1807356600002</v>
      </c>
      <c r="F26" s="29"/>
      <c r="G26" s="29"/>
      <c r="H26" s="29"/>
      <c r="I26" s="29"/>
    </row>
    <row r="27" spans="1:9" s="28" customFormat="1" x14ac:dyDescent="0.2">
      <c r="A27" s="4" t="s">
        <v>58</v>
      </c>
      <c r="B27" s="6">
        <v>309.20644240000001</v>
      </c>
      <c r="C27" s="7">
        <v>227.99347137999999</v>
      </c>
      <c r="D27" s="7">
        <v>55.660915180000003</v>
      </c>
      <c r="E27" s="22">
        <f t="shared" si="0"/>
        <v>592.86082895999994</v>
      </c>
      <c r="F27" s="29"/>
      <c r="G27" s="29"/>
      <c r="H27" s="29"/>
      <c r="I27" s="29"/>
    </row>
    <row r="28" spans="1:9" s="28" customFormat="1" x14ac:dyDescent="0.2">
      <c r="A28" s="4" t="s">
        <v>59</v>
      </c>
      <c r="B28" s="6">
        <v>0</v>
      </c>
      <c r="C28" s="7">
        <v>0</v>
      </c>
      <c r="D28" s="7">
        <v>0</v>
      </c>
      <c r="E28" s="22">
        <f t="shared" si="0"/>
        <v>0</v>
      </c>
      <c r="F28" s="29"/>
      <c r="G28" s="29"/>
      <c r="H28" s="29"/>
      <c r="I28" s="29"/>
    </row>
    <row r="29" spans="1:9" s="28" customFormat="1" ht="24" x14ac:dyDescent="0.2">
      <c r="A29" s="4" t="s">
        <v>60</v>
      </c>
      <c r="B29" s="6">
        <v>0</v>
      </c>
      <c r="C29" s="7">
        <v>0</v>
      </c>
      <c r="D29" s="7">
        <v>0</v>
      </c>
      <c r="E29" s="22">
        <f t="shared" si="0"/>
        <v>0</v>
      </c>
      <c r="F29" s="29"/>
      <c r="G29" s="29"/>
      <c r="H29" s="29"/>
      <c r="I29" s="29"/>
    </row>
    <row r="30" spans="1:9" s="28" customFormat="1" x14ac:dyDescent="0.2">
      <c r="A30" s="4" t="s">
        <v>61</v>
      </c>
      <c r="B30" s="6">
        <v>0</v>
      </c>
      <c r="C30" s="7">
        <v>0</v>
      </c>
      <c r="D30" s="7">
        <v>0</v>
      </c>
      <c r="E30" s="22">
        <f t="shared" si="0"/>
        <v>0</v>
      </c>
      <c r="F30" s="29"/>
      <c r="G30" s="29"/>
      <c r="H30" s="29"/>
      <c r="I30" s="29"/>
    </row>
    <row r="31" spans="1:9" s="28" customFormat="1" x14ac:dyDescent="0.2">
      <c r="A31" s="4" t="s">
        <v>62</v>
      </c>
      <c r="B31" s="6">
        <v>0</v>
      </c>
      <c r="C31" s="7">
        <v>0</v>
      </c>
      <c r="D31" s="7">
        <v>0</v>
      </c>
      <c r="E31" s="22">
        <f t="shared" si="0"/>
        <v>0</v>
      </c>
      <c r="F31" s="29"/>
      <c r="G31" s="29"/>
      <c r="H31" s="29"/>
      <c r="I31" s="29"/>
    </row>
    <row r="32" spans="1:9" s="25" customFormat="1" x14ac:dyDescent="0.2">
      <c r="A32" s="4" t="s">
        <v>63</v>
      </c>
      <c r="B32" s="6">
        <v>0</v>
      </c>
      <c r="C32" s="7">
        <v>0</v>
      </c>
      <c r="D32" s="7">
        <v>0</v>
      </c>
      <c r="E32" s="22">
        <f t="shared" si="0"/>
        <v>0</v>
      </c>
      <c r="F32" s="22"/>
      <c r="G32" s="22"/>
      <c r="H32" s="22"/>
      <c r="I32" s="22"/>
    </row>
    <row r="33" spans="1:9" s="25" customFormat="1" x14ac:dyDescent="0.2">
      <c r="A33" s="4" t="s">
        <v>64</v>
      </c>
      <c r="B33" s="6">
        <v>0</v>
      </c>
      <c r="C33" s="7">
        <v>0</v>
      </c>
      <c r="D33" s="7">
        <v>0</v>
      </c>
      <c r="E33" s="22">
        <f t="shared" si="0"/>
        <v>0</v>
      </c>
      <c r="F33" s="22"/>
      <c r="G33" s="22"/>
      <c r="H33" s="22"/>
      <c r="I33" s="22"/>
    </row>
    <row r="34" spans="1:9" s="28" customFormat="1" x14ac:dyDescent="0.2">
      <c r="A34" s="4" t="s">
        <v>65</v>
      </c>
      <c r="B34" s="6">
        <v>0</v>
      </c>
      <c r="C34" s="7">
        <v>0</v>
      </c>
      <c r="D34" s="7">
        <v>0</v>
      </c>
      <c r="E34" s="22">
        <f t="shared" si="0"/>
        <v>0</v>
      </c>
      <c r="F34" s="29"/>
      <c r="G34" s="29"/>
      <c r="H34" s="29"/>
      <c r="I34" s="29"/>
    </row>
    <row r="35" spans="1:9" s="28" customFormat="1" ht="24" x14ac:dyDescent="0.2">
      <c r="A35" s="4" t="s">
        <v>66</v>
      </c>
      <c r="B35" s="6">
        <v>0</v>
      </c>
      <c r="C35" s="7">
        <v>0</v>
      </c>
      <c r="D35" s="7">
        <v>0</v>
      </c>
      <c r="E35" s="22">
        <f t="shared" si="0"/>
        <v>0</v>
      </c>
      <c r="F35" s="29"/>
      <c r="G35" s="29"/>
      <c r="H35" s="29"/>
      <c r="I35" s="29"/>
    </row>
    <row r="36" spans="1:9" s="25" customFormat="1" x14ac:dyDescent="0.2">
      <c r="A36" s="4" t="s">
        <v>67</v>
      </c>
      <c r="B36" s="6">
        <v>0</v>
      </c>
      <c r="C36" s="7">
        <v>0</v>
      </c>
      <c r="D36" s="7">
        <v>0</v>
      </c>
      <c r="E36" s="22">
        <f t="shared" si="0"/>
        <v>0</v>
      </c>
      <c r="F36" s="22"/>
      <c r="G36" s="22"/>
      <c r="H36" s="22"/>
      <c r="I36" s="22"/>
    </row>
    <row r="37" spans="1:9" s="28" customFormat="1" x14ac:dyDescent="0.2">
      <c r="A37" s="4" t="s">
        <v>68</v>
      </c>
      <c r="B37" s="6">
        <v>0</v>
      </c>
      <c r="C37" s="7">
        <v>0</v>
      </c>
      <c r="D37" s="7">
        <v>0</v>
      </c>
      <c r="E37" s="22">
        <f t="shared" si="0"/>
        <v>0</v>
      </c>
      <c r="F37" s="29"/>
      <c r="G37" s="29"/>
      <c r="H37" s="29"/>
      <c r="I37" s="29"/>
    </row>
    <row r="38" spans="1:9" s="28" customFormat="1" x14ac:dyDescent="0.2">
      <c r="A38" s="4" t="s">
        <v>69</v>
      </c>
      <c r="B38" s="6">
        <v>0</v>
      </c>
      <c r="C38" s="7">
        <v>0</v>
      </c>
      <c r="D38" s="7">
        <v>0</v>
      </c>
      <c r="E38" s="22">
        <f t="shared" si="0"/>
        <v>0</v>
      </c>
      <c r="F38" s="29"/>
      <c r="G38" s="29"/>
      <c r="H38" s="29"/>
      <c r="I38" s="29"/>
    </row>
    <row r="39" spans="1:9" s="25" customFormat="1" ht="24" x14ac:dyDescent="0.2">
      <c r="A39" s="4" t="s">
        <v>70</v>
      </c>
      <c r="B39" s="6">
        <v>0</v>
      </c>
      <c r="C39" s="7">
        <v>0</v>
      </c>
      <c r="D39" s="7">
        <v>0</v>
      </c>
      <c r="E39" s="22">
        <f t="shared" si="0"/>
        <v>0</v>
      </c>
      <c r="F39" s="22"/>
      <c r="G39" s="22"/>
      <c r="H39" s="22"/>
      <c r="I39" s="22"/>
    </row>
    <row r="40" spans="1:9" s="28" customFormat="1" x14ac:dyDescent="0.2">
      <c r="A40" s="4" t="s">
        <v>71</v>
      </c>
      <c r="B40" s="6">
        <v>309.20644240000001</v>
      </c>
      <c r="C40" s="7">
        <v>227.99347137999999</v>
      </c>
      <c r="D40" s="7">
        <v>55.660915180000003</v>
      </c>
      <c r="E40" s="22">
        <f t="shared" si="0"/>
        <v>592.86082895999994</v>
      </c>
      <c r="F40" s="29"/>
      <c r="G40" s="29"/>
      <c r="H40" s="29"/>
      <c r="I40" s="29"/>
    </row>
    <row r="41" spans="1:9" s="28" customFormat="1" x14ac:dyDescent="0.2">
      <c r="A41" s="4" t="s">
        <v>72</v>
      </c>
      <c r="B41" s="6">
        <v>0</v>
      </c>
      <c r="C41" s="7">
        <v>0</v>
      </c>
      <c r="D41" s="7">
        <v>0</v>
      </c>
      <c r="E41" s="22">
        <f t="shared" si="0"/>
        <v>0</v>
      </c>
      <c r="F41" s="29"/>
      <c r="G41" s="29"/>
      <c r="H41" s="29"/>
      <c r="I41" s="29"/>
    </row>
    <row r="42" spans="1:9" s="28" customFormat="1" x14ac:dyDescent="0.2">
      <c r="A42" s="4" t="s">
        <v>73</v>
      </c>
      <c r="B42" s="6">
        <v>2143.8409043800002</v>
      </c>
      <c r="C42" s="7">
        <v>1242.1462518000001</v>
      </c>
      <c r="D42" s="7">
        <v>334.61831703000001</v>
      </c>
      <c r="E42" s="22">
        <f t="shared" si="0"/>
        <v>3720.6054732100001</v>
      </c>
      <c r="F42" s="29"/>
      <c r="G42" s="29"/>
      <c r="H42" s="29"/>
      <c r="I42" s="29"/>
    </row>
    <row r="43" spans="1:9" s="25" customFormat="1" x14ac:dyDescent="0.2">
      <c r="A43" s="4" t="s">
        <v>74</v>
      </c>
      <c r="B43" s="6">
        <v>36.721018700000002</v>
      </c>
      <c r="C43" s="7">
        <v>5.5934548599999996</v>
      </c>
      <c r="D43" s="7">
        <v>3.3999599300000001</v>
      </c>
      <c r="E43" s="22">
        <f t="shared" si="0"/>
        <v>45.714433490000005</v>
      </c>
      <c r="F43" s="22"/>
      <c r="G43" s="22"/>
      <c r="H43" s="22"/>
      <c r="I43" s="22"/>
    </row>
    <row r="44" spans="1:9" s="28" customFormat="1" x14ac:dyDescent="0.2">
      <c r="A44" s="4" t="s">
        <v>75</v>
      </c>
      <c r="B44" s="6">
        <v>0</v>
      </c>
      <c r="C44" s="7">
        <v>0</v>
      </c>
      <c r="D44" s="7">
        <v>0</v>
      </c>
      <c r="E44" s="22">
        <f t="shared" si="0"/>
        <v>0</v>
      </c>
      <c r="F44" s="29"/>
      <c r="G44" s="29"/>
      <c r="H44" s="29"/>
      <c r="I44" s="29"/>
    </row>
    <row r="45" spans="1:9" s="28" customFormat="1" x14ac:dyDescent="0.2">
      <c r="A45" s="10" t="s">
        <v>76</v>
      </c>
      <c r="B45" s="11">
        <v>518.02789689999997</v>
      </c>
      <c r="C45" s="12">
        <v>296.73164945000002</v>
      </c>
      <c r="D45" s="12">
        <v>37.344654120000001</v>
      </c>
      <c r="E45" s="22">
        <f t="shared" si="0"/>
        <v>852.10420046999991</v>
      </c>
      <c r="F45" s="29"/>
      <c r="G45" s="29"/>
      <c r="H45" s="29"/>
      <c r="I45" s="29"/>
    </row>
    <row r="46" spans="1:9" x14ac:dyDescent="0.2">
      <c r="A46" s="10" t="s">
        <v>77</v>
      </c>
      <c r="B46" s="11">
        <v>518.02789689999997</v>
      </c>
      <c r="C46" s="12">
        <v>296.73164945000002</v>
      </c>
      <c r="D46" s="12">
        <v>37.344654120000001</v>
      </c>
      <c r="E46" s="22">
        <f t="shared" si="0"/>
        <v>852.10420046999991</v>
      </c>
    </row>
    <row r="47" spans="1:9" x14ac:dyDescent="0.2">
      <c r="A47" s="4" t="s">
        <v>78</v>
      </c>
      <c r="B47" s="6">
        <v>518.02789689999997</v>
      </c>
      <c r="C47" s="7">
        <v>296.73164945000002</v>
      </c>
      <c r="D47" s="7">
        <v>37.344654120000001</v>
      </c>
      <c r="E47" s="22">
        <f t="shared" si="0"/>
        <v>852.10420046999991</v>
      </c>
    </row>
    <row r="48" spans="1:9" x14ac:dyDescent="0.2">
      <c r="A48" s="4" t="s">
        <v>79</v>
      </c>
      <c r="B48" s="6">
        <v>0</v>
      </c>
      <c r="C48" s="7">
        <v>0</v>
      </c>
      <c r="D48" s="7">
        <v>0</v>
      </c>
      <c r="E48" s="22">
        <f t="shared" si="0"/>
        <v>0</v>
      </c>
    </row>
    <row r="49" spans="1:5" x14ac:dyDescent="0.2">
      <c r="A49" s="10" t="s">
        <v>80</v>
      </c>
      <c r="B49" s="11">
        <v>0</v>
      </c>
      <c r="C49" s="12">
        <v>0</v>
      </c>
      <c r="D49" s="12">
        <v>0</v>
      </c>
      <c r="E49" s="22">
        <f t="shared" si="0"/>
        <v>0</v>
      </c>
    </row>
    <row r="50" spans="1:5" x14ac:dyDescent="0.2">
      <c r="A50" s="4" t="s">
        <v>81</v>
      </c>
      <c r="B50" s="6">
        <v>0</v>
      </c>
      <c r="C50" s="7">
        <v>0</v>
      </c>
      <c r="D50" s="7">
        <v>0</v>
      </c>
      <c r="E50" s="22">
        <f t="shared" si="0"/>
        <v>0</v>
      </c>
    </row>
    <row r="51" spans="1:5" x14ac:dyDescent="0.2">
      <c r="A51" s="4" t="s">
        <v>82</v>
      </c>
      <c r="B51" s="6">
        <v>0</v>
      </c>
      <c r="C51" s="7">
        <v>0</v>
      </c>
      <c r="D51" s="7">
        <v>0</v>
      </c>
      <c r="E51" s="22">
        <f t="shared" si="0"/>
        <v>0</v>
      </c>
    </row>
    <row r="52" spans="1:5" x14ac:dyDescent="0.2">
      <c r="A52" s="10" t="s">
        <v>83</v>
      </c>
      <c r="B52" s="11">
        <v>0</v>
      </c>
      <c r="C52" s="12">
        <v>0</v>
      </c>
      <c r="D52" s="12">
        <v>0</v>
      </c>
      <c r="E52" s="22">
        <f t="shared" si="0"/>
        <v>0</v>
      </c>
    </row>
    <row r="53" spans="1:5" x14ac:dyDescent="0.2">
      <c r="A53" s="4" t="s">
        <v>58</v>
      </c>
      <c r="B53" s="6">
        <v>0</v>
      </c>
      <c r="C53" s="7">
        <v>0</v>
      </c>
      <c r="D53" s="7">
        <v>0</v>
      </c>
      <c r="E53" s="22">
        <f t="shared" si="0"/>
        <v>0</v>
      </c>
    </row>
    <row r="54" spans="1:5" x14ac:dyDescent="0.2">
      <c r="A54" s="4" t="s">
        <v>84</v>
      </c>
      <c r="B54" s="6">
        <v>0</v>
      </c>
      <c r="C54" s="7">
        <v>0</v>
      </c>
      <c r="D54" s="7">
        <v>0</v>
      </c>
      <c r="E54" s="22">
        <f t="shared" si="0"/>
        <v>0</v>
      </c>
    </row>
    <row r="55" spans="1:5" x14ac:dyDescent="0.2">
      <c r="A55" s="4" t="s">
        <v>63</v>
      </c>
      <c r="B55" s="6">
        <v>0</v>
      </c>
      <c r="C55" s="7">
        <v>0</v>
      </c>
      <c r="D55" s="7">
        <v>0</v>
      </c>
      <c r="E55" s="22">
        <f t="shared" si="0"/>
        <v>0</v>
      </c>
    </row>
    <row r="56" spans="1:5" x14ac:dyDescent="0.2">
      <c r="A56" s="4" t="s">
        <v>65</v>
      </c>
      <c r="B56" s="6">
        <v>0</v>
      </c>
      <c r="C56" s="7">
        <v>0</v>
      </c>
      <c r="D56" s="7">
        <v>0</v>
      </c>
      <c r="E56" s="22">
        <f t="shared" si="0"/>
        <v>0</v>
      </c>
    </row>
    <row r="57" spans="1:5" x14ac:dyDescent="0.2">
      <c r="A57" s="4" t="s">
        <v>85</v>
      </c>
      <c r="B57" s="6">
        <v>0</v>
      </c>
      <c r="C57" s="7">
        <v>0</v>
      </c>
      <c r="D57" s="7">
        <v>0</v>
      </c>
      <c r="E57" s="22">
        <f t="shared" si="0"/>
        <v>0</v>
      </c>
    </row>
    <row r="58" spans="1:5" x14ac:dyDescent="0.2">
      <c r="A58" s="4" t="s">
        <v>86</v>
      </c>
      <c r="B58" s="6">
        <v>0</v>
      </c>
      <c r="C58" s="7">
        <v>0</v>
      </c>
      <c r="D58" s="7">
        <v>0</v>
      </c>
      <c r="E58" s="22">
        <f t="shared" si="0"/>
        <v>0</v>
      </c>
    </row>
    <row r="59" spans="1:5" x14ac:dyDescent="0.2">
      <c r="A59" s="4" t="s">
        <v>67</v>
      </c>
      <c r="B59" s="6">
        <v>0</v>
      </c>
      <c r="C59" s="7">
        <v>0</v>
      </c>
      <c r="D59" s="7">
        <v>0</v>
      </c>
      <c r="E59" s="22">
        <f t="shared" si="0"/>
        <v>0</v>
      </c>
    </row>
    <row r="60" spans="1:5" x14ac:dyDescent="0.2">
      <c r="A60" s="4" t="s">
        <v>87</v>
      </c>
      <c r="B60" s="6">
        <v>0</v>
      </c>
      <c r="C60" s="7">
        <v>0</v>
      </c>
      <c r="D60" s="7">
        <v>0</v>
      </c>
      <c r="E60" s="22">
        <f t="shared" si="0"/>
        <v>0</v>
      </c>
    </row>
    <row r="61" spans="1:5" x14ac:dyDescent="0.2">
      <c r="A61" s="4" t="s">
        <v>69</v>
      </c>
      <c r="B61" s="6">
        <v>0</v>
      </c>
      <c r="C61" s="7">
        <v>0</v>
      </c>
      <c r="D61" s="7">
        <v>0</v>
      </c>
      <c r="E61" s="22">
        <f t="shared" si="0"/>
        <v>0</v>
      </c>
    </row>
    <row r="62" spans="1:5" x14ac:dyDescent="0.2">
      <c r="A62" s="4" t="s">
        <v>71</v>
      </c>
      <c r="B62" s="6">
        <v>0</v>
      </c>
      <c r="C62" s="7">
        <v>0</v>
      </c>
      <c r="D62" s="7">
        <v>0</v>
      </c>
      <c r="E62" s="22">
        <f t="shared" si="0"/>
        <v>0</v>
      </c>
    </row>
    <row r="63" spans="1:5" x14ac:dyDescent="0.2">
      <c r="A63" s="4" t="s">
        <v>72</v>
      </c>
      <c r="B63" s="6">
        <v>0</v>
      </c>
      <c r="C63" s="7">
        <v>0</v>
      </c>
      <c r="D63" s="7">
        <v>0</v>
      </c>
      <c r="E63" s="22">
        <f t="shared" si="0"/>
        <v>0</v>
      </c>
    </row>
    <row r="64" spans="1:5" x14ac:dyDescent="0.2">
      <c r="A64" s="4" t="s">
        <v>88</v>
      </c>
      <c r="B64" s="6">
        <v>0</v>
      </c>
      <c r="C64" s="7">
        <v>0</v>
      </c>
      <c r="D64" s="7">
        <v>0</v>
      </c>
      <c r="E64" s="22">
        <f t="shared" si="0"/>
        <v>0</v>
      </c>
    </row>
    <row r="65" spans="1:5" x14ac:dyDescent="0.2">
      <c r="A65" s="4" t="s">
        <v>73</v>
      </c>
      <c r="B65" s="6">
        <v>0</v>
      </c>
      <c r="C65" s="7">
        <v>0</v>
      </c>
      <c r="D65" s="7">
        <v>0</v>
      </c>
      <c r="E65" s="22">
        <f t="shared" si="0"/>
        <v>0</v>
      </c>
    </row>
    <row r="66" spans="1:5" x14ac:dyDescent="0.2">
      <c r="A66" s="4" t="s">
        <v>74</v>
      </c>
      <c r="B66" s="6">
        <v>0</v>
      </c>
      <c r="C66" s="7">
        <v>0</v>
      </c>
      <c r="D66" s="7">
        <v>0</v>
      </c>
      <c r="E66" s="22">
        <f t="shared" si="0"/>
        <v>0</v>
      </c>
    </row>
    <row r="67" spans="1:5" x14ac:dyDescent="0.2">
      <c r="A67" s="10" t="s">
        <v>89</v>
      </c>
      <c r="B67" s="11">
        <v>0</v>
      </c>
      <c r="C67" s="12">
        <v>0</v>
      </c>
      <c r="D67" s="12">
        <v>0</v>
      </c>
      <c r="E67" s="22">
        <f t="shared" si="0"/>
        <v>0</v>
      </c>
    </row>
    <row r="68" spans="1:5" x14ac:dyDescent="0.2">
      <c r="A68" s="4" t="s">
        <v>90</v>
      </c>
      <c r="B68" s="6">
        <v>0</v>
      </c>
      <c r="C68" s="7">
        <v>0</v>
      </c>
      <c r="D68" s="7">
        <v>0</v>
      </c>
      <c r="E68" s="22">
        <f t="shared" si="0"/>
        <v>0</v>
      </c>
    </row>
    <row r="69" spans="1:5" x14ac:dyDescent="0.2">
      <c r="A69" s="4" t="s">
        <v>91</v>
      </c>
      <c r="B69" s="6">
        <v>0</v>
      </c>
      <c r="C69" s="7">
        <v>0</v>
      </c>
      <c r="D69" s="7">
        <v>0</v>
      </c>
      <c r="E69" s="22">
        <f t="shared" si="0"/>
        <v>0</v>
      </c>
    </row>
    <row r="70" spans="1:5" ht="13.5" thickBot="1" x14ac:dyDescent="0.25">
      <c r="B70" s="5"/>
      <c r="C70" s="5"/>
      <c r="D70" s="5"/>
    </row>
    <row r="71" spans="1:5"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B4C62-5576-421C-B73B-3CE4584B129D}">
  <sheetPr>
    <tabColor theme="9" tint="0.39997558519241921"/>
  </sheetPr>
  <dimension ref="A1:I71"/>
  <sheetViews>
    <sheetView showGridLines="0" defaultGridColor="0" colorId="60" workbookViewId="0">
      <selection activeCell="G29" sqref="G29"/>
    </sheetView>
  </sheetViews>
  <sheetFormatPr baseColWidth="10" defaultColWidth="11.42578125" defaultRowHeight="12.75" x14ac:dyDescent="0.2"/>
  <cols>
    <col min="1" max="1" width="52.85546875" style="181" customWidth="1"/>
    <col min="2" max="4" width="11.42578125" style="181"/>
    <col min="5" max="5" width="14.140625" style="181" customWidth="1"/>
    <col min="6" max="6" width="13.5703125" style="181" customWidth="1"/>
    <col min="7" max="16384" width="11.42578125" style="181"/>
  </cols>
  <sheetData>
    <row r="1" spans="1:6" x14ac:dyDescent="0.2">
      <c r="A1" s="180" t="s">
        <v>0</v>
      </c>
    </row>
    <row r="2" spans="1:6" x14ac:dyDescent="0.2">
      <c r="A2" s="180" t="s">
        <v>2</v>
      </c>
    </row>
    <row r="3" spans="1:6" x14ac:dyDescent="0.2">
      <c r="A3" s="180" t="s">
        <v>3</v>
      </c>
    </row>
    <row r="5" spans="1:6" x14ac:dyDescent="0.2">
      <c r="A5" s="224" t="s">
        <v>4</v>
      </c>
      <c r="B5" s="224"/>
      <c r="C5" s="224"/>
      <c r="D5" s="224"/>
      <c r="E5" s="186"/>
    </row>
    <row r="6" spans="1:6" x14ac:dyDescent="0.2">
      <c r="A6" s="224" t="s">
        <v>464</v>
      </c>
      <c r="B6" s="224"/>
      <c r="C6" s="224"/>
      <c r="D6" s="224"/>
      <c r="E6" s="186"/>
    </row>
    <row r="7" spans="1:6" x14ac:dyDescent="0.2">
      <c r="A7" s="224">
        <v>2021</v>
      </c>
      <c r="B7" s="224"/>
      <c r="C7" s="224"/>
      <c r="D7" s="224"/>
      <c r="E7" s="186"/>
    </row>
    <row r="8" spans="1:6" x14ac:dyDescent="0.2">
      <c r="A8" s="224" t="s">
        <v>6</v>
      </c>
      <c r="B8" s="224"/>
      <c r="C8" s="224"/>
      <c r="D8" s="224"/>
      <c r="E8" s="186"/>
    </row>
    <row r="9" spans="1:6" ht="13.5" thickBot="1" x14ac:dyDescent="0.25">
      <c r="A9" s="224"/>
      <c r="B9" s="224"/>
      <c r="C9" s="224"/>
      <c r="D9" s="224"/>
    </row>
    <row r="10" spans="1:6" ht="14.25" thickTop="1" thickBot="1" x14ac:dyDescent="0.25">
      <c r="A10" s="182" t="s">
        <v>1</v>
      </c>
      <c r="B10" s="182" t="s">
        <v>129</v>
      </c>
      <c r="C10" s="182" t="s">
        <v>131</v>
      </c>
      <c r="D10" s="182" t="s">
        <v>42</v>
      </c>
      <c r="E10" s="183"/>
      <c r="F10" s="183"/>
    </row>
    <row r="11" spans="1:6" s="23" customFormat="1" ht="13.5" thickTop="1" x14ac:dyDescent="0.2">
      <c r="A11" s="184"/>
      <c r="B11" s="29"/>
      <c r="C11" s="29"/>
      <c r="D11" s="29"/>
      <c r="E11" s="22"/>
      <c r="F11" s="22"/>
    </row>
    <row r="12" spans="1:6" s="23" customFormat="1" x14ac:dyDescent="0.2">
      <c r="A12" s="10" t="s">
        <v>46</v>
      </c>
      <c r="B12" s="12">
        <v>7891.4716569599996</v>
      </c>
      <c r="C12" s="12">
        <v>5598.6874053900001</v>
      </c>
      <c r="D12" s="22">
        <f t="shared" ref="D12:D43" si="0">SUM(B12:C12)</f>
        <v>13490.15906235</v>
      </c>
      <c r="E12" s="22"/>
      <c r="F12" s="22"/>
    </row>
    <row r="13" spans="1:6" s="23" customFormat="1" x14ac:dyDescent="0.2">
      <c r="A13" s="10" t="s">
        <v>47</v>
      </c>
      <c r="B13" s="12">
        <v>7891.4716569599996</v>
      </c>
      <c r="C13" s="12">
        <v>5598.6874053900001</v>
      </c>
      <c r="D13" s="22">
        <f t="shared" si="0"/>
        <v>13490.15906235</v>
      </c>
      <c r="E13" s="22"/>
      <c r="F13" s="22"/>
    </row>
    <row r="14" spans="1:6" s="87" customFormat="1" x14ac:dyDescent="0.2">
      <c r="A14" s="10" t="s">
        <v>48</v>
      </c>
      <c r="B14" s="12">
        <v>7611.2234612299999</v>
      </c>
      <c r="C14" s="12">
        <v>5598.6874053900001</v>
      </c>
      <c r="D14" s="22">
        <f t="shared" si="0"/>
        <v>13209.910866620001</v>
      </c>
      <c r="E14" s="29"/>
      <c r="F14" s="29"/>
    </row>
    <row r="15" spans="1:6" s="87" customFormat="1" x14ac:dyDescent="0.2">
      <c r="A15" s="4" t="s">
        <v>49</v>
      </c>
      <c r="B15" s="7">
        <v>4921.0820980899998</v>
      </c>
      <c r="C15" s="7">
        <v>3825.8023127900001</v>
      </c>
      <c r="D15" s="22">
        <f t="shared" si="0"/>
        <v>8746.8844108800004</v>
      </c>
      <c r="E15" s="29"/>
      <c r="F15" s="29"/>
    </row>
    <row r="16" spans="1:6" s="87" customFormat="1" x14ac:dyDescent="0.2">
      <c r="A16" s="4" t="s">
        <v>50</v>
      </c>
      <c r="B16" s="7">
        <v>888.43688151000003</v>
      </c>
      <c r="C16" s="7">
        <v>512.40578400000004</v>
      </c>
      <c r="D16" s="22">
        <f t="shared" si="0"/>
        <v>1400.8426655100002</v>
      </c>
      <c r="E16" s="29"/>
      <c r="F16" s="29"/>
    </row>
    <row r="17" spans="1:6" s="87" customFormat="1" x14ac:dyDescent="0.2">
      <c r="A17" s="4" t="s">
        <v>51</v>
      </c>
      <c r="B17" s="7">
        <v>227.48765804000001</v>
      </c>
      <c r="C17" s="7">
        <v>0</v>
      </c>
      <c r="D17" s="22">
        <f t="shared" si="0"/>
        <v>227.48765804000001</v>
      </c>
      <c r="E17" s="29"/>
      <c r="F17" s="29"/>
    </row>
    <row r="18" spans="1:6" s="87" customFormat="1" x14ac:dyDescent="0.2">
      <c r="A18" s="4" t="s">
        <v>52</v>
      </c>
      <c r="B18" s="7">
        <v>660.94922346999999</v>
      </c>
      <c r="C18" s="7">
        <v>512.40578400000004</v>
      </c>
      <c r="D18" s="22">
        <f t="shared" si="0"/>
        <v>1173.3550074700001</v>
      </c>
      <c r="E18" s="29"/>
      <c r="F18" s="29"/>
    </row>
    <row r="19" spans="1:6" s="87" customFormat="1" x14ac:dyDescent="0.2">
      <c r="A19" s="4" t="s">
        <v>53</v>
      </c>
      <c r="B19" s="7">
        <v>1519.95019052</v>
      </c>
      <c r="C19" s="7">
        <v>845.46604969999999</v>
      </c>
      <c r="D19" s="22">
        <f t="shared" si="0"/>
        <v>2365.41624022</v>
      </c>
      <c r="E19" s="29"/>
      <c r="F19" s="29"/>
    </row>
    <row r="20" spans="1:6" s="87" customFormat="1" x14ac:dyDescent="0.2">
      <c r="A20" s="10" t="s">
        <v>54</v>
      </c>
      <c r="B20" s="12">
        <v>0</v>
      </c>
      <c r="C20" s="12">
        <v>0</v>
      </c>
      <c r="D20" s="22">
        <f t="shared" si="0"/>
        <v>0</v>
      </c>
      <c r="E20" s="29"/>
      <c r="F20" s="29"/>
    </row>
    <row r="21" spans="1:6" s="87" customFormat="1" x14ac:dyDescent="0.2">
      <c r="A21" s="10" t="s">
        <v>55</v>
      </c>
      <c r="B21" s="12">
        <v>0</v>
      </c>
      <c r="C21" s="12">
        <v>0</v>
      </c>
      <c r="D21" s="22">
        <f t="shared" si="0"/>
        <v>0</v>
      </c>
      <c r="E21" s="29"/>
      <c r="F21" s="29"/>
    </row>
    <row r="22" spans="1:6" s="23" customFormat="1" x14ac:dyDescent="0.2">
      <c r="A22" s="4" t="s">
        <v>44</v>
      </c>
      <c r="B22" s="7">
        <v>0</v>
      </c>
      <c r="C22" s="7">
        <v>0</v>
      </c>
      <c r="D22" s="22">
        <f t="shared" si="0"/>
        <v>0</v>
      </c>
      <c r="E22" s="22"/>
      <c r="F22" s="22"/>
    </row>
    <row r="23" spans="1:6" s="23" customFormat="1" x14ac:dyDescent="0.2">
      <c r="A23" s="4" t="s">
        <v>43</v>
      </c>
      <c r="B23" s="7">
        <v>0</v>
      </c>
      <c r="C23" s="7">
        <v>0</v>
      </c>
      <c r="D23" s="22">
        <f t="shared" si="0"/>
        <v>0</v>
      </c>
      <c r="E23" s="22"/>
      <c r="F23" s="22"/>
    </row>
    <row r="24" spans="1:6" s="87" customFormat="1" x14ac:dyDescent="0.2">
      <c r="A24" s="4" t="s">
        <v>45</v>
      </c>
      <c r="B24" s="7">
        <v>0</v>
      </c>
      <c r="C24" s="7">
        <v>0</v>
      </c>
      <c r="D24" s="22">
        <f t="shared" si="0"/>
        <v>0</v>
      </c>
      <c r="E24" s="29"/>
      <c r="F24" s="29"/>
    </row>
    <row r="25" spans="1:6" s="87" customFormat="1" x14ac:dyDescent="0.2">
      <c r="A25" s="4" t="s">
        <v>56</v>
      </c>
      <c r="B25" s="7">
        <v>0</v>
      </c>
      <c r="C25" s="7">
        <v>0</v>
      </c>
      <c r="D25" s="22">
        <f t="shared" si="0"/>
        <v>0</v>
      </c>
      <c r="E25" s="29"/>
      <c r="F25" s="29"/>
    </row>
    <row r="26" spans="1:6" s="87" customFormat="1" x14ac:dyDescent="0.2">
      <c r="A26" s="10" t="s">
        <v>57</v>
      </c>
      <c r="B26" s="12">
        <v>281.75429111</v>
      </c>
      <c r="C26" s="12">
        <v>415.01325889999998</v>
      </c>
      <c r="D26" s="22">
        <f t="shared" si="0"/>
        <v>696.76755000999992</v>
      </c>
      <c r="E26" s="29"/>
      <c r="F26" s="29"/>
    </row>
    <row r="27" spans="1:6" s="87" customFormat="1" x14ac:dyDescent="0.2">
      <c r="A27" s="4" t="s">
        <v>58</v>
      </c>
      <c r="B27" s="7">
        <v>0</v>
      </c>
      <c r="C27" s="7">
        <v>73.954091169999998</v>
      </c>
      <c r="D27" s="22">
        <f t="shared" si="0"/>
        <v>73.954091169999998</v>
      </c>
      <c r="E27" s="29"/>
      <c r="F27" s="29"/>
    </row>
    <row r="28" spans="1:6" s="23" customFormat="1" x14ac:dyDescent="0.2">
      <c r="A28" s="4" t="s">
        <v>59</v>
      </c>
      <c r="B28" s="7">
        <v>0</v>
      </c>
      <c r="C28" s="7">
        <v>0</v>
      </c>
      <c r="D28" s="22">
        <f t="shared" si="0"/>
        <v>0</v>
      </c>
      <c r="E28" s="22"/>
      <c r="F28" s="22"/>
    </row>
    <row r="29" spans="1:6" s="87" customFormat="1" x14ac:dyDescent="0.2">
      <c r="A29" s="4" t="s">
        <v>60</v>
      </c>
      <c r="B29" s="7">
        <v>0</v>
      </c>
      <c r="C29" s="7">
        <v>0</v>
      </c>
      <c r="D29" s="22">
        <f t="shared" si="0"/>
        <v>0</v>
      </c>
      <c r="E29" s="29"/>
      <c r="F29" s="29"/>
    </row>
    <row r="30" spans="1:6" s="87" customFormat="1" x14ac:dyDescent="0.2">
      <c r="A30" s="4" t="s">
        <v>61</v>
      </c>
      <c r="B30" s="7">
        <v>0</v>
      </c>
      <c r="C30" s="7">
        <v>0</v>
      </c>
      <c r="D30" s="22">
        <f t="shared" si="0"/>
        <v>0</v>
      </c>
      <c r="E30" s="29"/>
      <c r="F30" s="29"/>
    </row>
    <row r="31" spans="1:6" s="87" customFormat="1" x14ac:dyDescent="0.2">
      <c r="A31" s="4" t="s">
        <v>62</v>
      </c>
      <c r="B31" s="7">
        <v>0</v>
      </c>
      <c r="C31" s="7">
        <v>0</v>
      </c>
      <c r="D31" s="22">
        <f t="shared" si="0"/>
        <v>0</v>
      </c>
      <c r="E31" s="29"/>
      <c r="F31" s="29"/>
    </row>
    <row r="32" spans="1:6" s="87" customFormat="1" x14ac:dyDescent="0.2">
      <c r="A32" s="4" t="s">
        <v>63</v>
      </c>
      <c r="B32" s="7">
        <v>0</v>
      </c>
      <c r="C32" s="7">
        <v>0</v>
      </c>
      <c r="D32" s="22">
        <f t="shared" si="0"/>
        <v>0</v>
      </c>
      <c r="E32" s="29"/>
      <c r="F32" s="29"/>
    </row>
    <row r="33" spans="1:6" s="87" customFormat="1" x14ac:dyDescent="0.2">
      <c r="A33" s="4" t="s">
        <v>64</v>
      </c>
      <c r="B33" s="7">
        <v>0</v>
      </c>
      <c r="C33" s="7">
        <v>0</v>
      </c>
      <c r="D33" s="22">
        <f t="shared" si="0"/>
        <v>0</v>
      </c>
      <c r="E33" s="29"/>
      <c r="F33" s="29"/>
    </row>
    <row r="34" spans="1:6" s="87" customFormat="1" x14ac:dyDescent="0.2">
      <c r="A34" s="4" t="s">
        <v>65</v>
      </c>
      <c r="B34" s="7">
        <v>0</v>
      </c>
      <c r="C34" s="7">
        <v>0</v>
      </c>
      <c r="D34" s="22">
        <f t="shared" si="0"/>
        <v>0</v>
      </c>
      <c r="E34" s="29"/>
      <c r="F34" s="29"/>
    </row>
    <row r="35" spans="1:6" s="87" customFormat="1" ht="24" x14ac:dyDescent="0.2">
      <c r="A35" s="4" t="s">
        <v>66</v>
      </c>
      <c r="B35" s="7">
        <v>0</v>
      </c>
      <c r="C35" s="7">
        <v>0</v>
      </c>
      <c r="D35" s="22">
        <f t="shared" si="0"/>
        <v>0</v>
      </c>
      <c r="E35" s="29"/>
      <c r="F35" s="29"/>
    </row>
    <row r="36" spans="1:6" s="87" customFormat="1" x14ac:dyDescent="0.2">
      <c r="A36" s="4" t="s">
        <v>67</v>
      </c>
      <c r="B36" s="7">
        <v>0</v>
      </c>
      <c r="C36" s="7">
        <v>0</v>
      </c>
      <c r="D36" s="22">
        <f t="shared" si="0"/>
        <v>0</v>
      </c>
      <c r="E36" s="29"/>
      <c r="F36" s="29"/>
    </row>
    <row r="37" spans="1:6" s="87" customFormat="1" x14ac:dyDescent="0.2">
      <c r="A37" s="4" t="s">
        <v>68</v>
      </c>
      <c r="B37" s="7">
        <v>0</v>
      </c>
      <c r="C37" s="7">
        <v>0</v>
      </c>
      <c r="D37" s="22">
        <f t="shared" si="0"/>
        <v>0</v>
      </c>
      <c r="E37" s="29"/>
      <c r="F37" s="29"/>
    </row>
    <row r="38" spans="1:6" s="87" customFormat="1" x14ac:dyDescent="0.2">
      <c r="A38" s="4" t="s">
        <v>69</v>
      </c>
      <c r="B38" s="7">
        <v>0</v>
      </c>
      <c r="C38" s="7">
        <v>0</v>
      </c>
      <c r="D38" s="22">
        <f t="shared" si="0"/>
        <v>0</v>
      </c>
      <c r="E38" s="29"/>
      <c r="F38" s="29"/>
    </row>
    <row r="39" spans="1:6" s="23" customFormat="1" x14ac:dyDescent="0.2">
      <c r="A39" s="4" t="s">
        <v>70</v>
      </c>
      <c r="B39" s="7">
        <v>0</v>
      </c>
      <c r="C39" s="7">
        <v>0</v>
      </c>
      <c r="D39" s="22">
        <f t="shared" si="0"/>
        <v>0</v>
      </c>
      <c r="E39" s="22"/>
      <c r="F39" s="22"/>
    </row>
    <row r="40" spans="1:6" s="23" customFormat="1" x14ac:dyDescent="0.2">
      <c r="A40" s="4" t="s">
        <v>71</v>
      </c>
      <c r="B40" s="7">
        <v>0</v>
      </c>
      <c r="C40" s="7">
        <v>73.954091169999998</v>
      </c>
      <c r="D40" s="22">
        <f t="shared" si="0"/>
        <v>73.954091169999998</v>
      </c>
      <c r="E40" s="22"/>
      <c r="F40" s="22"/>
    </row>
    <row r="41" spans="1:6" s="87" customFormat="1" x14ac:dyDescent="0.2">
      <c r="A41" s="4" t="s">
        <v>72</v>
      </c>
      <c r="B41" s="7">
        <v>0</v>
      </c>
      <c r="C41" s="7">
        <v>0</v>
      </c>
      <c r="D41" s="22">
        <f t="shared" si="0"/>
        <v>0</v>
      </c>
      <c r="E41" s="29"/>
      <c r="F41" s="29"/>
    </row>
    <row r="42" spans="1:6" s="87" customFormat="1" x14ac:dyDescent="0.2">
      <c r="A42" s="4" t="s">
        <v>73</v>
      </c>
      <c r="B42" s="7">
        <v>280.83883397</v>
      </c>
      <c r="C42" s="7">
        <v>341.05916773000001</v>
      </c>
      <c r="D42" s="22">
        <f t="shared" si="0"/>
        <v>621.89800170000001</v>
      </c>
      <c r="E42" s="29"/>
      <c r="F42" s="29"/>
    </row>
    <row r="43" spans="1:6" s="23" customFormat="1" x14ac:dyDescent="0.2">
      <c r="A43" s="4" t="s">
        <v>74</v>
      </c>
      <c r="B43" s="7">
        <v>0.91545714</v>
      </c>
      <c r="C43" s="7">
        <v>0</v>
      </c>
      <c r="D43" s="22">
        <f t="shared" si="0"/>
        <v>0.91545714</v>
      </c>
      <c r="E43" s="22"/>
      <c r="F43" s="22"/>
    </row>
    <row r="44" spans="1:6" s="87" customFormat="1" x14ac:dyDescent="0.2">
      <c r="A44" s="4" t="s">
        <v>75</v>
      </c>
      <c r="B44" s="7">
        <v>0</v>
      </c>
      <c r="C44" s="7">
        <v>0</v>
      </c>
      <c r="D44" s="22">
        <f t="shared" ref="D44:D69" si="1">SUM(B44:C44)</f>
        <v>0</v>
      </c>
      <c r="E44" s="29"/>
      <c r="F44" s="29"/>
    </row>
    <row r="45" spans="1:6" s="87" customFormat="1" x14ac:dyDescent="0.2">
      <c r="A45" s="10" t="s">
        <v>76</v>
      </c>
      <c r="B45" s="12">
        <v>280.24819573000002</v>
      </c>
      <c r="C45" s="12">
        <v>0</v>
      </c>
      <c r="D45" s="22">
        <f t="shared" si="1"/>
        <v>280.24819573000002</v>
      </c>
      <c r="E45" s="29"/>
      <c r="F45" s="29"/>
    </row>
    <row r="46" spans="1:6" s="23" customFormat="1" x14ac:dyDescent="0.2">
      <c r="A46" s="10" t="s">
        <v>77</v>
      </c>
      <c r="B46" s="12">
        <v>280.24819573000002</v>
      </c>
      <c r="C46" s="12">
        <v>0</v>
      </c>
      <c r="D46" s="22">
        <f t="shared" si="1"/>
        <v>280.24819573000002</v>
      </c>
      <c r="E46" s="22"/>
      <c r="F46" s="22"/>
    </row>
    <row r="47" spans="1:6" s="87" customFormat="1" x14ac:dyDescent="0.2">
      <c r="A47" s="4" t="s">
        <v>78</v>
      </c>
      <c r="B47" s="7">
        <v>280.24819573000002</v>
      </c>
      <c r="C47" s="7">
        <v>0</v>
      </c>
      <c r="D47" s="22">
        <f t="shared" si="1"/>
        <v>280.24819573000002</v>
      </c>
      <c r="E47" s="29"/>
      <c r="F47" s="29"/>
    </row>
    <row r="48" spans="1:6" s="87" customFormat="1" x14ac:dyDescent="0.2">
      <c r="A48" s="4" t="s">
        <v>79</v>
      </c>
      <c r="B48" s="7">
        <v>0</v>
      </c>
      <c r="C48" s="7">
        <v>0</v>
      </c>
      <c r="D48" s="22">
        <f t="shared" si="1"/>
        <v>0</v>
      </c>
      <c r="E48" s="29"/>
      <c r="F48" s="29"/>
    </row>
    <row r="49" spans="1:9" s="87" customFormat="1" x14ac:dyDescent="0.2">
      <c r="A49" s="10" t="s">
        <v>80</v>
      </c>
      <c r="B49" s="12">
        <v>0</v>
      </c>
      <c r="C49" s="12">
        <v>0</v>
      </c>
      <c r="D49" s="22">
        <f t="shared" si="1"/>
        <v>0</v>
      </c>
      <c r="E49" s="29"/>
      <c r="F49" s="29"/>
    </row>
    <row r="50" spans="1:9" s="87" customFormat="1" x14ac:dyDescent="0.2">
      <c r="A50" s="4" t="s">
        <v>81</v>
      </c>
      <c r="B50" s="7">
        <v>0</v>
      </c>
      <c r="C50" s="7">
        <v>0</v>
      </c>
      <c r="D50" s="22">
        <f t="shared" si="1"/>
        <v>0</v>
      </c>
      <c r="E50" s="29"/>
      <c r="F50" s="29"/>
    </row>
    <row r="51" spans="1:9" s="23" customFormat="1" x14ac:dyDescent="0.2">
      <c r="A51" s="4" t="s">
        <v>82</v>
      </c>
      <c r="B51" s="7">
        <v>0</v>
      </c>
      <c r="C51" s="7">
        <v>0</v>
      </c>
      <c r="D51" s="22">
        <f t="shared" si="1"/>
        <v>0</v>
      </c>
      <c r="E51" s="22"/>
      <c r="F51" s="22"/>
    </row>
    <row r="52" spans="1:9" s="87" customFormat="1" x14ac:dyDescent="0.2">
      <c r="A52" s="10" t="s">
        <v>83</v>
      </c>
      <c r="B52" s="12">
        <v>0</v>
      </c>
      <c r="C52" s="12">
        <v>0</v>
      </c>
      <c r="D52" s="22">
        <f t="shared" si="1"/>
        <v>0</v>
      </c>
      <c r="E52" s="29"/>
      <c r="F52" s="29"/>
    </row>
    <row r="53" spans="1:9" s="87" customFormat="1" x14ac:dyDescent="0.2">
      <c r="A53" s="4" t="s">
        <v>58</v>
      </c>
      <c r="B53" s="7">
        <v>0</v>
      </c>
      <c r="C53" s="7">
        <v>0</v>
      </c>
      <c r="D53" s="22">
        <f t="shared" si="1"/>
        <v>0</v>
      </c>
      <c r="E53" s="29"/>
      <c r="F53" s="29"/>
    </row>
    <row r="54" spans="1:9" s="87" customFormat="1" x14ac:dyDescent="0.2">
      <c r="A54" s="4" t="s">
        <v>84</v>
      </c>
      <c r="B54" s="7">
        <v>0</v>
      </c>
      <c r="C54" s="7">
        <v>0</v>
      </c>
      <c r="D54" s="22">
        <f t="shared" si="1"/>
        <v>0</v>
      </c>
      <c r="E54" s="187"/>
      <c r="F54" s="187"/>
      <c r="G54" s="188"/>
      <c r="H54" s="188"/>
      <c r="I54" s="188"/>
    </row>
    <row r="55" spans="1:9" x14ac:dyDescent="0.2">
      <c r="A55" s="4" t="s">
        <v>63</v>
      </c>
      <c r="B55" s="7">
        <v>0</v>
      </c>
      <c r="C55" s="7">
        <v>0</v>
      </c>
      <c r="D55" s="22">
        <f t="shared" si="1"/>
        <v>0</v>
      </c>
      <c r="E55" s="52"/>
      <c r="F55" s="52"/>
      <c r="G55" s="52"/>
      <c r="H55" s="52"/>
      <c r="I55" s="52"/>
    </row>
    <row r="56" spans="1:9" x14ac:dyDescent="0.2">
      <c r="A56" s="4" t="s">
        <v>65</v>
      </c>
      <c r="B56" s="7">
        <v>0</v>
      </c>
      <c r="C56" s="7">
        <v>0</v>
      </c>
      <c r="D56" s="22">
        <f t="shared" si="1"/>
        <v>0</v>
      </c>
    </row>
    <row r="57" spans="1:9" x14ac:dyDescent="0.2">
      <c r="A57" s="4" t="s">
        <v>85</v>
      </c>
      <c r="B57" s="7">
        <v>0</v>
      </c>
      <c r="C57" s="7">
        <v>0</v>
      </c>
      <c r="D57" s="22">
        <f t="shared" si="1"/>
        <v>0</v>
      </c>
    </row>
    <row r="58" spans="1:9" x14ac:dyDescent="0.2">
      <c r="A58" s="4" t="s">
        <v>86</v>
      </c>
      <c r="B58" s="7">
        <v>0</v>
      </c>
      <c r="C58" s="7">
        <v>0</v>
      </c>
      <c r="D58" s="22">
        <f t="shared" si="1"/>
        <v>0</v>
      </c>
    </row>
    <row r="59" spans="1:9" x14ac:dyDescent="0.2">
      <c r="A59" s="4" t="s">
        <v>67</v>
      </c>
      <c r="B59" s="7">
        <v>0</v>
      </c>
      <c r="C59" s="7">
        <v>0</v>
      </c>
      <c r="D59" s="22">
        <f t="shared" si="1"/>
        <v>0</v>
      </c>
    </row>
    <row r="60" spans="1:9" x14ac:dyDescent="0.2">
      <c r="A60" s="4" t="s">
        <v>87</v>
      </c>
      <c r="B60" s="7">
        <v>0</v>
      </c>
      <c r="C60" s="7">
        <v>0</v>
      </c>
      <c r="D60" s="22">
        <f t="shared" si="1"/>
        <v>0</v>
      </c>
    </row>
    <row r="61" spans="1:9" x14ac:dyDescent="0.2">
      <c r="A61" s="4" t="s">
        <v>69</v>
      </c>
      <c r="B61" s="7">
        <v>0</v>
      </c>
      <c r="C61" s="7">
        <v>0</v>
      </c>
      <c r="D61" s="22">
        <f t="shared" si="1"/>
        <v>0</v>
      </c>
    </row>
    <row r="62" spans="1:9" x14ac:dyDescent="0.2">
      <c r="A62" s="4" t="s">
        <v>71</v>
      </c>
      <c r="B62" s="7">
        <v>0</v>
      </c>
      <c r="C62" s="7">
        <v>0</v>
      </c>
      <c r="D62" s="22">
        <f t="shared" si="1"/>
        <v>0</v>
      </c>
    </row>
    <row r="63" spans="1:9" x14ac:dyDescent="0.2">
      <c r="A63" s="4" t="s">
        <v>72</v>
      </c>
      <c r="B63" s="7">
        <v>0</v>
      </c>
      <c r="C63" s="7">
        <v>0</v>
      </c>
      <c r="D63" s="22">
        <f t="shared" si="1"/>
        <v>0</v>
      </c>
    </row>
    <row r="64" spans="1:9" x14ac:dyDescent="0.2">
      <c r="A64" s="4" t="s">
        <v>88</v>
      </c>
      <c r="B64" s="7">
        <v>0</v>
      </c>
      <c r="C64" s="7">
        <v>0</v>
      </c>
      <c r="D64" s="22">
        <f t="shared" si="1"/>
        <v>0</v>
      </c>
    </row>
    <row r="65" spans="1:4" x14ac:dyDescent="0.2">
      <c r="A65" s="4" t="s">
        <v>73</v>
      </c>
      <c r="B65" s="7">
        <v>0</v>
      </c>
      <c r="C65" s="7">
        <v>0</v>
      </c>
      <c r="D65" s="22">
        <f t="shared" si="1"/>
        <v>0</v>
      </c>
    </row>
    <row r="66" spans="1:4" x14ac:dyDescent="0.2">
      <c r="A66" s="4" t="s">
        <v>74</v>
      </c>
      <c r="B66" s="7">
        <v>0</v>
      </c>
      <c r="C66" s="7">
        <v>0</v>
      </c>
      <c r="D66" s="22">
        <f t="shared" si="1"/>
        <v>0</v>
      </c>
    </row>
    <row r="67" spans="1:4" x14ac:dyDescent="0.2">
      <c r="A67" s="10" t="s">
        <v>89</v>
      </c>
      <c r="B67" s="12">
        <v>0</v>
      </c>
      <c r="C67" s="12">
        <v>0</v>
      </c>
      <c r="D67" s="22">
        <f t="shared" si="1"/>
        <v>0</v>
      </c>
    </row>
    <row r="68" spans="1:4" x14ac:dyDescent="0.2">
      <c r="A68" s="4" t="s">
        <v>90</v>
      </c>
      <c r="B68" s="7">
        <v>0</v>
      </c>
      <c r="C68" s="7">
        <v>0</v>
      </c>
      <c r="D68" s="22">
        <f t="shared" si="1"/>
        <v>0</v>
      </c>
    </row>
    <row r="69" spans="1:4" x14ac:dyDescent="0.2">
      <c r="A69" s="4" t="s">
        <v>91</v>
      </c>
      <c r="B69" s="7">
        <v>0</v>
      </c>
      <c r="C69" s="7">
        <v>0</v>
      </c>
      <c r="D69" s="22">
        <f t="shared" si="1"/>
        <v>0</v>
      </c>
    </row>
    <row r="70" spans="1:4" ht="13.5" thickBot="1" x14ac:dyDescent="0.25">
      <c r="B70" s="5"/>
      <c r="C70" s="5"/>
    </row>
    <row r="71" spans="1:4" ht="13.5" thickTop="1" x14ac:dyDescent="0.2"/>
  </sheetData>
  <mergeCells count="5">
    <mergeCell ref="A5:D5"/>
    <mergeCell ref="A6:D6"/>
    <mergeCell ref="A7:D7"/>
    <mergeCell ref="A8:D8"/>
    <mergeCell ref="A9:D9"/>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CBEEB-559C-4F69-808D-BA2E30C98195}">
  <sheetPr>
    <tabColor theme="9" tint="0.39997558519241921"/>
  </sheetPr>
  <dimension ref="A1:K71"/>
  <sheetViews>
    <sheetView showGridLines="0" defaultGridColor="0" colorId="60" workbookViewId="0">
      <selection activeCell="G15" sqref="G15"/>
    </sheetView>
  </sheetViews>
  <sheetFormatPr baseColWidth="10" defaultColWidth="11.42578125" defaultRowHeight="12.75" x14ac:dyDescent="0.2"/>
  <cols>
    <col min="1" max="1" width="58.42578125" style="181" customWidth="1"/>
    <col min="2" max="3" width="11.42578125" style="181"/>
    <col min="4" max="4" width="11.85546875" style="181" customWidth="1"/>
    <col min="5" max="5" width="11.42578125" style="181" customWidth="1"/>
    <col min="6" max="6" width="11.42578125" style="181"/>
    <col min="7" max="7" width="14.140625" style="181" customWidth="1"/>
    <col min="8" max="8" width="13.5703125" style="181" customWidth="1"/>
    <col min="9" max="16384" width="11.42578125" style="181"/>
  </cols>
  <sheetData>
    <row r="1" spans="1:8" x14ac:dyDescent="0.2">
      <c r="A1" s="180" t="s">
        <v>0</v>
      </c>
    </row>
    <row r="2" spans="1:8" x14ac:dyDescent="0.2">
      <c r="A2" s="180" t="s">
        <v>2</v>
      </c>
      <c r="F2" s="186"/>
      <c r="G2" s="186"/>
    </row>
    <row r="3" spans="1:8" x14ac:dyDescent="0.2">
      <c r="A3" s="180" t="s">
        <v>3</v>
      </c>
      <c r="F3" s="186"/>
      <c r="G3" s="186"/>
    </row>
    <row r="4" spans="1:8" x14ac:dyDescent="0.2">
      <c r="F4" s="189"/>
      <c r="G4" s="186"/>
    </row>
    <row r="5" spans="1:8" x14ac:dyDescent="0.2">
      <c r="A5" s="224" t="s">
        <v>4</v>
      </c>
      <c r="B5" s="224"/>
      <c r="C5" s="224"/>
      <c r="D5" s="224"/>
      <c r="E5" s="224"/>
      <c r="F5" s="186"/>
      <c r="G5" s="186"/>
    </row>
    <row r="6" spans="1:8" x14ac:dyDescent="0.2">
      <c r="A6" s="224" t="s">
        <v>465</v>
      </c>
      <c r="B6" s="224"/>
      <c r="C6" s="224"/>
      <c r="D6" s="224"/>
      <c r="E6" s="224"/>
    </row>
    <row r="7" spans="1:8" x14ac:dyDescent="0.2">
      <c r="A7" s="224">
        <v>2021</v>
      </c>
      <c r="B7" s="224"/>
      <c r="C7" s="224"/>
      <c r="D7" s="224"/>
      <c r="E7" s="224"/>
      <c r="F7" s="183"/>
      <c r="G7" s="183"/>
      <c r="H7" s="183"/>
    </row>
    <row r="8" spans="1:8" s="23" customFormat="1" x14ac:dyDescent="0.2">
      <c r="A8" s="224" t="s">
        <v>6</v>
      </c>
      <c r="B8" s="224"/>
      <c r="C8" s="224"/>
      <c r="D8" s="224"/>
      <c r="E8" s="224"/>
      <c r="F8" s="22"/>
      <c r="G8" s="22"/>
      <c r="H8" s="22"/>
    </row>
    <row r="9" spans="1:8" s="23" customFormat="1" ht="13.5" thickBot="1" x14ac:dyDescent="0.25">
      <c r="A9" s="181"/>
      <c r="B9" s="181"/>
      <c r="C9" s="181"/>
      <c r="D9" s="181"/>
      <c r="E9" s="181"/>
      <c r="F9" s="22"/>
      <c r="G9" s="22"/>
      <c r="H9" s="22"/>
    </row>
    <row r="10" spans="1:8" s="23" customFormat="1" ht="14.25" thickTop="1" thickBot="1" x14ac:dyDescent="0.25">
      <c r="A10" s="182" t="s">
        <v>1</v>
      </c>
      <c r="B10" s="182" t="s">
        <v>134</v>
      </c>
      <c r="C10" s="182" t="s">
        <v>136</v>
      </c>
      <c r="D10" s="182" t="s">
        <v>138</v>
      </c>
      <c r="E10" s="182" t="s">
        <v>42</v>
      </c>
      <c r="F10" s="22"/>
      <c r="G10" s="22"/>
      <c r="H10" s="22"/>
    </row>
    <row r="11" spans="1:8" s="87" customFormat="1" ht="13.5" thickTop="1" x14ac:dyDescent="0.2">
      <c r="A11" s="184"/>
      <c r="B11" s="22"/>
      <c r="C11" s="22"/>
      <c r="D11" s="22"/>
      <c r="E11" s="22"/>
      <c r="F11" s="29"/>
      <c r="G11" s="29"/>
      <c r="H11" s="29"/>
    </row>
    <row r="12" spans="1:8" s="87" customFormat="1" x14ac:dyDescent="0.2">
      <c r="A12" s="10" t="s">
        <v>46</v>
      </c>
      <c r="B12" s="11">
        <v>67.49087806</v>
      </c>
      <c r="C12" s="12">
        <v>1260.70740703</v>
      </c>
      <c r="D12" s="12">
        <v>10033.74078323</v>
      </c>
      <c r="E12" s="22">
        <f>SUM(B12:D12)</f>
        <v>11361.93906832</v>
      </c>
      <c r="F12" s="29"/>
      <c r="G12" s="29"/>
      <c r="H12" s="29"/>
    </row>
    <row r="13" spans="1:8" s="87" customFormat="1" x14ac:dyDescent="0.2">
      <c r="A13" s="10" t="s">
        <v>47</v>
      </c>
      <c r="B13" s="11">
        <v>67.49087806</v>
      </c>
      <c r="C13" s="12">
        <v>1260.70740703</v>
      </c>
      <c r="D13" s="12">
        <v>10033.74078323</v>
      </c>
      <c r="E13" s="22">
        <f t="shared" ref="E13:E69" si="0">SUM(B13:D13)</f>
        <v>11361.93906832</v>
      </c>
      <c r="F13" s="29"/>
      <c r="G13" s="29"/>
      <c r="H13" s="29"/>
    </row>
    <row r="14" spans="1:8" s="87" customFormat="1" x14ac:dyDescent="0.2">
      <c r="A14" s="10" t="s">
        <v>48</v>
      </c>
      <c r="B14" s="11">
        <v>67.49087806</v>
      </c>
      <c r="C14" s="12">
        <v>1222.50272227</v>
      </c>
      <c r="D14" s="12">
        <v>5038.3979234899998</v>
      </c>
      <c r="E14" s="22">
        <f t="shared" si="0"/>
        <v>6328.3915238199997</v>
      </c>
      <c r="F14" s="29"/>
      <c r="G14" s="29"/>
      <c r="H14" s="29"/>
    </row>
    <row r="15" spans="1:8" s="87" customFormat="1" x14ac:dyDescent="0.2">
      <c r="A15" s="4" t="s">
        <v>49</v>
      </c>
      <c r="B15" s="6">
        <v>45.743865339999999</v>
      </c>
      <c r="C15" s="7">
        <v>760.35084694</v>
      </c>
      <c r="D15" s="7">
        <v>2836.8730953200002</v>
      </c>
      <c r="E15" s="22">
        <f t="shared" si="0"/>
        <v>3642.9678076</v>
      </c>
      <c r="F15" s="29"/>
      <c r="G15" s="29"/>
      <c r="H15" s="29"/>
    </row>
    <row r="16" spans="1:8" s="87" customFormat="1" x14ac:dyDescent="0.2">
      <c r="A16" s="4" t="s">
        <v>50</v>
      </c>
      <c r="B16" s="6">
        <v>8.7350101099999993</v>
      </c>
      <c r="C16" s="7">
        <v>139.66572801999999</v>
      </c>
      <c r="D16" s="7">
        <v>380.46776979999999</v>
      </c>
      <c r="E16" s="22">
        <f t="shared" si="0"/>
        <v>528.86850792999996</v>
      </c>
      <c r="F16" s="29"/>
      <c r="G16" s="29"/>
      <c r="H16" s="29"/>
    </row>
    <row r="17" spans="1:8" s="87" customFormat="1" x14ac:dyDescent="0.2">
      <c r="A17" s="4" t="s">
        <v>51</v>
      </c>
      <c r="B17" s="6">
        <v>2.1304659300000002</v>
      </c>
      <c r="C17" s="7">
        <v>35.820890120000001</v>
      </c>
      <c r="D17" s="7">
        <v>0</v>
      </c>
      <c r="E17" s="22">
        <f t="shared" si="0"/>
        <v>37.951356050000001</v>
      </c>
      <c r="F17" s="29"/>
      <c r="G17" s="29"/>
      <c r="H17" s="29"/>
    </row>
    <row r="18" spans="1:8" s="23" customFormat="1" x14ac:dyDescent="0.2">
      <c r="A18" s="4" t="s">
        <v>52</v>
      </c>
      <c r="B18" s="6">
        <v>6.6045441800000004</v>
      </c>
      <c r="C18" s="7">
        <v>103.8448379</v>
      </c>
      <c r="D18" s="7">
        <v>380.46776979999999</v>
      </c>
      <c r="E18" s="22">
        <f t="shared" si="0"/>
        <v>490.91715188000001</v>
      </c>
      <c r="F18" s="22"/>
      <c r="G18" s="22"/>
      <c r="H18" s="22"/>
    </row>
    <row r="19" spans="1:8" s="23" customFormat="1" x14ac:dyDescent="0.2">
      <c r="A19" s="4" t="s">
        <v>53</v>
      </c>
      <c r="B19" s="6">
        <v>11.5206765</v>
      </c>
      <c r="C19" s="7">
        <v>100.55585449</v>
      </c>
      <c r="D19" s="7">
        <v>1502.5296151099999</v>
      </c>
      <c r="E19" s="22">
        <f t="shared" si="0"/>
        <v>1614.6061460999999</v>
      </c>
      <c r="F19" s="22"/>
      <c r="G19" s="22"/>
      <c r="H19" s="22"/>
    </row>
    <row r="20" spans="1:8" s="87" customFormat="1" x14ac:dyDescent="0.2">
      <c r="A20" s="10" t="s">
        <v>54</v>
      </c>
      <c r="B20" s="11">
        <v>0</v>
      </c>
      <c r="C20" s="12">
        <v>0</v>
      </c>
      <c r="D20" s="12">
        <v>0</v>
      </c>
      <c r="E20" s="22">
        <f t="shared" si="0"/>
        <v>0</v>
      </c>
      <c r="F20" s="29"/>
      <c r="G20" s="29"/>
      <c r="H20" s="29"/>
    </row>
    <row r="21" spans="1:8" s="87" customFormat="1" x14ac:dyDescent="0.2">
      <c r="A21" s="10" t="s">
        <v>55</v>
      </c>
      <c r="B21" s="11">
        <v>0</v>
      </c>
      <c r="C21" s="12">
        <v>0</v>
      </c>
      <c r="D21" s="12">
        <v>0</v>
      </c>
      <c r="E21" s="22">
        <f t="shared" si="0"/>
        <v>0</v>
      </c>
      <c r="F21" s="29"/>
      <c r="G21" s="29"/>
      <c r="H21" s="29"/>
    </row>
    <row r="22" spans="1:8" s="87" customFormat="1" x14ac:dyDescent="0.2">
      <c r="A22" s="4" t="s">
        <v>44</v>
      </c>
      <c r="B22" s="6">
        <v>0</v>
      </c>
      <c r="C22" s="7">
        <v>0</v>
      </c>
      <c r="D22" s="7">
        <v>0</v>
      </c>
      <c r="E22" s="22">
        <f t="shared" si="0"/>
        <v>0</v>
      </c>
      <c r="F22" s="29"/>
      <c r="G22" s="29"/>
      <c r="H22" s="29"/>
    </row>
    <row r="23" spans="1:8" s="87" customFormat="1" x14ac:dyDescent="0.2">
      <c r="A23" s="4" t="s">
        <v>43</v>
      </c>
      <c r="B23" s="6">
        <v>0</v>
      </c>
      <c r="C23" s="7">
        <v>0</v>
      </c>
      <c r="D23" s="7">
        <v>0</v>
      </c>
      <c r="E23" s="22">
        <f t="shared" si="0"/>
        <v>0</v>
      </c>
      <c r="F23" s="29"/>
      <c r="G23" s="29"/>
      <c r="H23" s="29"/>
    </row>
    <row r="24" spans="1:8" s="23" customFormat="1" x14ac:dyDescent="0.2">
      <c r="A24" s="4" t="s">
        <v>45</v>
      </c>
      <c r="B24" s="6">
        <v>0</v>
      </c>
      <c r="C24" s="7">
        <v>0</v>
      </c>
      <c r="D24" s="7">
        <v>0</v>
      </c>
      <c r="E24" s="22">
        <f t="shared" si="0"/>
        <v>0</v>
      </c>
      <c r="F24" s="22"/>
      <c r="G24" s="22"/>
      <c r="H24" s="22"/>
    </row>
    <row r="25" spans="1:8" s="87" customFormat="1" x14ac:dyDescent="0.2">
      <c r="A25" s="4" t="s">
        <v>56</v>
      </c>
      <c r="B25" s="6">
        <v>0</v>
      </c>
      <c r="C25" s="7">
        <v>0</v>
      </c>
      <c r="D25" s="7">
        <v>0</v>
      </c>
      <c r="E25" s="22">
        <f t="shared" si="0"/>
        <v>0</v>
      </c>
      <c r="F25" s="29"/>
      <c r="G25" s="29"/>
      <c r="H25" s="29"/>
    </row>
    <row r="26" spans="1:8" s="87" customFormat="1" x14ac:dyDescent="0.2">
      <c r="A26" s="10" t="s">
        <v>57</v>
      </c>
      <c r="B26" s="11">
        <v>1.4913261099999999</v>
      </c>
      <c r="C26" s="12">
        <v>221.93029282000001</v>
      </c>
      <c r="D26" s="12">
        <v>318.52744325999998</v>
      </c>
      <c r="E26" s="22">
        <f t="shared" si="0"/>
        <v>541.94906218999995</v>
      </c>
      <c r="F26" s="29"/>
      <c r="G26" s="29"/>
      <c r="H26" s="29"/>
    </row>
    <row r="27" spans="1:8" s="87" customFormat="1" x14ac:dyDescent="0.2">
      <c r="A27" s="4" t="s">
        <v>58</v>
      </c>
      <c r="B27" s="6">
        <v>0</v>
      </c>
      <c r="C27" s="7">
        <v>98.103165300000001</v>
      </c>
      <c r="D27" s="7">
        <v>42.405791170000001</v>
      </c>
      <c r="E27" s="22">
        <f t="shared" si="0"/>
        <v>140.50895646999999</v>
      </c>
      <c r="F27" s="29"/>
      <c r="G27" s="29"/>
      <c r="H27" s="29"/>
    </row>
    <row r="28" spans="1:8" s="87" customFormat="1" x14ac:dyDescent="0.2">
      <c r="A28" s="4" t="s">
        <v>59</v>
      </c>
      <c r="B28" s="6">
        <v>0</v>
      </c>
      <c r="C28" s="7">
        <v>0</v>
      </c>
      <c r="D28" s="7">
        <v>0</v>
      </c>
      <c r="E28" s="22">
        <f t="shared" si="0"/>
        <v>0</v>
      </c>
      <c r="F28" s="29"/>
      <c r="G28" s="29"/>
      <c r="H28" s="29"/>
    </row>
    <row r="29" spans="1:8" s="87" customFormat="1" x14ac:dyDescent="0.2">
      <c r="A29" s="4" t="s">
        <v>60</v>
      </c>
      <c r="B29" s="6">
        <v>0</v>
      </c>
      <c r="C29" s="7">
        <v>97.937257000000002</v>
      </c>
      <c r="D29" s="7">
        <v>0</v>
      </c>
      <c r="E29" s="22">
        <f t="shared" si="0"/>
        <v>97.937257000000002</v>
      </c>
      <c r="F29" s="29"/>
      <c r="G29" s="29"/>
      <c r="H29" s="29"/>
    </row>
    <row r="30" spans="1:8" s="87" customFormat="1" x14ac:dyDescent="0.2">
      <c r="A30" s="4" t="s">
        <v>61</v>
      </c>
      <c r="B30" s="6">
        <v>0</v>
      </c>
      <c r="C30" s="7">
        <v>0</v>
      </c>
      <c r="D30" s="7">
        <v>0</v>
      </c>
      <c r="E30" s="22">
        <f t="shared" si="0"/>
        <v>0</v>
      </c>
      <c r="F30" s="29"/>
      <c r="G30" s="29"/>
      <c r="H30" s="29"/>
    </row>
    <row r="31" spans="1:8" s="87" customFormat="1" x14ac:dyDescent="0.2">
      <c r="A31" s="4" t="s">
        <v>62</v>
      </c>
      <c r="B31" s="6">
        <v>0</v>
      </c>
      <c r="C31" s="7">
        <v>0</v>
      </c>
      <c r="D31" s="7">
        <v>0</v>
      </c>
      <c r="E31" s="22">
        <f t="shared" si="0"/>
        <v>0</v>
      </c>
      <c r="F31" s="29"/>
      <c r="G31" s="29"/>
      <c r="H31" s="29"/>
    </row>
    <row r="32" spans="1:8" s="87" customFormat="1" x14ac:dyDescent="0.2">
      <c r="A32" s="4" t="s">
        <v>63</v>
      </c>
      <c r="B32" s="6">
        <v>0</v>
      </c>
      <c r="C32" s="7">
        <v>0</v>
      </c>
      <c r="D32" s="7">
        <v>0</v>
      </c>
      <c r="E32" s="22">
        <f t="shared" si="0"/>
        <v>0</v>
      </c>
      <c r="F32" s="29"/>
      <c r="G32" s="29"/>
      <c r="H32" s="29"/>
    </row>
    <row r="33" spans="1:8" s="87" customFormat="1" x14ac:dyDescent="0.2">
      <c r="A33" s="4" t="s">
        <v>64</v>
      </c>
      <c r="B33" s="6">
        <v>0</v>
      </c>
      <c r="C33" s="7">
        <v>0</v>
      </c>
      <c r="D33" s="7">
        <v>0</v>
      </c>
      <c r="E33" s="22">
        <f t="shared" si="0"/>
        <v>0</v>
      </c>
      <c r="F33" s="29"/>
      <c r="G33" s="29"/>
      <c r="H33" s="29"/>
    </row>
    <row r="34" spans="1:8" s="87" customFormat="1" x14ac:dyDescent="0.2">
      <c r="A34" s="4" t="s">
        <v>65</v>
      </c>
      <c r="B34" s="6">
        <v>0</v>
      </c>
      <c r="C34" s="7">
        <v>0</v>
      </c>
      <c r="D34" s="7">
        <v>0</v>
      </c>
      <c r="E34" s="22">
        <f t="shared" si="0"/>
        <v>0</v>
      </c>
      <c r="F34" s="29"/>
      <c r="G34" s="29"/>
      <c r="H34" s="29"/>
    </row>
    <row r="35" spans="1:8" s="23" customFormat="1" x14ac:dyDescent="0.2">
      <c r="A35" s="4" t="s">
        <v>66</v>
      </c>
      <c r="B35" s="6">
        <v>0</v>
      </c>
      <c r="C35" s="7">
        <v>0</v>
      </c>
      <c r="D35" s="7">
        <v>0</v>
      </c>
      <c r="E35" s="22">
        <f t="shared" si="0"/>
        <v>0</v>
      </c>
      <c r="F35" s="22"/>
      <c r="G35" s="22"/>
      <c r="H35" s="22"/>
    </row>
    <row r="36" spans="1:8" s="23" customFormat="1" x14ac:dyDescent="0.2">
      <c r="A36" s="4" t="s">
        <v>67</v>
      </c>
      <c r="B36" s="6">
        <v>0</v>
      </c>
      <c r="C36" s="7">
        <v>0</v>
      </c>
      <c r="D36" s="7">
        <v>0</v>
      </c>
      <c r="E36" s="22">
        <f t="shared" si="0"/>
        <v>0</v>
      </c>
      <c r="F36" s="22"/>
      <c r="G36" s="22"/>
      <c r="H36" s="22"/>
    </row>
    <row r="37" spans="1:8" s="87" customFormat="1" x14ac:dyDescent="0.2">
      <c r="A37" s="4" t="s">
        <v>68</v>
      </c>
      <c r="B37" s="6">
        <v>0</v>
      </c>
      <c r="C37" s="7">
        <v>0</v>
      </c>
      <c r="D37" s="7">
        <v>0</v>
      </c>
      <c r="E37" s="22">
        <f t="shared" si="0"/>
        <v>0</v>
      </c>
      <c r="F37" s="29"/>
      <c r="G37" s="29"/>
      <c r="H37" s="29"/>
    </row>
    <row r="38" spans="1:8" s="87" customFormat="1" x14ac:dyDescent="0.2">
      <c r="A38" s="4" t="s">
        <v>69</v>
      </c>
      <c r="B38" s="6">
        <v>0</v>
      </c>
      <c r="C38" s="7">
        <v>0.16590830000000001</v>
      </c>
      <c r="D38" s="7">
        <v>0</v>
      </c>
      <c r="E38" s="22">
        <f t="shared" si="0"/>
        <v>0.16590830000000001</v>
      </c>
      <c r="F38" s="29"/>
      <c r="G38" s="29"/>
      <c r="H38" s="29"/>
    </row>
    <row r="39" spans="1:8" s="23" customFormat="1" x14ac:dyDescent="0.2">
      <c r="A39" s="4" t="s">
        <v>70</v>
      </c>
      <c r="B39" s="6">
        <v>0</v>
      </c>
      <c r="C39" s="7">
        <v>0</v>
      </c>
      <c r="D39" s="7">
        <v>0</v>
      </c>
      <c r="E39" s="22">
        <f t="shared" si="0"/>
        <v>0</v>
      </c>
      <c r="F39" s="22"/>
      <c r="G39" s="22"/>
      <c r="H39" s="22"/>
    </row>
    <row r="40" spans="1:8" s="87" customFormat="1" x14ac:dyDescent="0.2">
      <c r="A40" s="4" t="s">
        <v>71</v>
      </c>
      <c r="B40" s="6">
        <v>0</v>
      </c>
      <c r="C40" s="7">
        <v>0</v>
      </c>
      <c r="D40" s="7">
        <v>42.405791170000001</v>
      </c>
      <c r="E40" s="22">
        <f t="shared" si="0"/>
        <v>42.405791170000001</v>
      </c>
      <c r="F40" s="29"/>
      <c r="G40" s="29"/>
      <c r="H40" s="29"/>
    </row>
    <row r="41" spans="1:8" s="87" customFormat="1" x14ac:dyDescent="0.2">
      <c r="A41" s="4" t="s">
        <v>72</v>
      </c>
      <c r="B41" s="6">
        <v>0</v>
      </c>
      <c r="C41" s="7">
        <v>0</v>
      </c>
      <c r="D41" s="7">
        <v>0</v>
      </c>
      <c r="E41" s="22">
        <f t="shared" si="0"/>
        <v>0</v>
      </c>
      <c r="F41" s="29"/>
      <c r="G41" s="29"/>
      <c r="H41" s="29"/>
    </row>
    <row r="42" spans="1:8" s="23" customFormat="1" x14ac:dyDescent="0.2">
      <c r="A42" s="4" t="s">
        <v>73</v>
      </c>
      <c r="B42" s="6">
        <v>1.4913261099999999</v>
      </c>
      <c r="C42" s="7">
        <v>123.63935152000001</v>
      </c>
      <c r="D42" s="7">
        <v>252.04646521000001</v>
      </c>
      <c r="E42" s="22">
        <f t="shared" si="0"/>
        <v>377.17714283999999</v>
      </c>
      <c r="F42" s="22"/>
      <c r="G42" s="22"/>
      <c r="H42" s="22"/>
    </row>
    <row r="43" spans="1:8" s="87" customFormat="1" x14ac:dyDescent="0.2">
      <c r="A43" s="4" t="s">
        <v>74</v>
      </c>
      <c r="B43" s="6">
        <v>0</v>
      </c>
      <c r="C43" s="7">
        <v>0.187776</v>
      </c>
      <c r="D43" s="7">
        <v>24.07518688</v>
      </c>
      <c r="E43" s="22">
        <f t="shared" si="0"/>
        <v>24.26296288</v>
      </c>
      <c r="F43" s="29"/>
      <c r="G43" s="29"/>
      <c r="H43" s="29"/>
    </row>
    <row r="44" spans="1:8" s="87" customFormat="1" x14ac:dyDescent="0.2">
      <c r="A44" s="4" t="s">
        <v>75</v>
      </c>
      <c r="B44" s="6">
        <v>0</v>
      </c>
      <c r="C44" s="7">
        <v>0</v>
      </c>
      <c r="D44" s="7">
        <v>0</v>
      </c>
      <c r="E44" s="22">
        <f t="shared" si="0"/>
        <v>0</v>
      </c>
      <c r="F44" s="29"/>
      <c r="G44" s="29"/>
      <c r="H44" s="29"/>
    </row>
    <row r="45" spans="1:8" s="87" customFormat="1" x14ac:dyDescent="0.2">
      <c r="A45" s="10" t="s">
        <v>76</v>
      </c>
      <c r="B45" s="11">
        <v>0</v>
      </c>
      <c r="C45" s="12">
        <v>38.204684759999999</v>
      </c>
      <c r="D45" s="12">
        <v>4995.3428597399998</v>
      </c>
      <c r="E45" s="22">
        <f t="shared" si="0"/>
        <v>5033.5475445000002</v>
      </c>
      <c r="F45" s="29"/>
      <c r="G45" s="29"/>
      <c r="H45" s="29"/>
    </row>
    <row r="46" spans="1:8" s="87" customFormat="1" x14ac:dyDescent="0.2">
      <c r="A46" s="10" t="s">
        <v>77</v>
      </c>
      <c r="B46" s="11">
        <v>0</v>
      </c>
      <c r="C46" s="12">
        <v>38.204684759999999</v>
      </c>
      <c r="D46" s="12">
        <v>106.77035961</v>
      </c>
      <c r="E46" s="22">
        <f t="shared" si="0"/>
        <v>144.97504437000001</v>
      </c>
      <c r="F46" s="29"/>
      <c r="G46" s="29"/>
      <c r="H46" s="29"/>
    </row>
    <row r="47" spans="1:8" s="23" customFormat="1" x14ac:dyDescent="0.2">
      <c r="A47" s="4" t="s">
        <v>78</v>
      </c>
      <c r="B47" s="6">
        <v>0</v>
      </c>
      <c r="C47" s="7">
        <v>38.204684759999999</v>
      </c>
      <c r="D47" s="7">
        <v>106.77035961</v>
      </c>
      <c r="E47" s="22">
        <f t="shared" si="0"/>
        <v>144.97504437000001</v>
      </c>
      <c r="F47" s="22"/>
      <c r="G47" s="22"/>
      <c r="H47" s="22"/>
    </row>
    <row r="48" spans="1:8" s="87" customFormat="1" x14ac:dyDescent="0.2">
      <c r="A48" s="4" t="s">
        <v>79</v>
      </c>
      <c r="B48" s="6">
        <v>0</v>
      </c>
      <c r="C48" s="7">
        <v>0</v>
      </c>
      <c r="D48" s="7">
        <v>0</v>
      </c>
      <c r="E48" s="22">
        <f t="shared" si="0"/>
        <v>0</v>
      </c>
      <c r="F48" s="29"/>
      <c r="G48" s="29"/>
      <c r="H48" s="29"/>
    </row>
    <row r="49" spans="1:11" s="87" customFormat="1" x14ac:dyDescent="0.2">
      <c r="A49" s="10" t="s">
        <v>80</v>
      </c>
      <c r="B49" s="11">
        <v>0</v>
      </c>
      <c r="C49" s="12">
        <v>0</v>
      </c>
      <c r="D49" s="12">
        <v>0</v>
      </c>
      <c r="E49" s="22">
        <f t="shared" si="0"/>
        <v>0</v>
      </c>
      <c r="F49" s="29"/>
      <c r="G49" s="29"/>
      <c r="H49" s="29"/>
    </row>
    <row r="50" spans="1:11" s="87" customFormat="1" x14ac:dyDescent="0.2">
      <c r="A50" s="4" t="s">
        <v>81</v>
      </c>
      <c r="B50" s="6">
        <v>0</v>
      </c>
      <c r="C50" s="7">
        <v>0</v>
      </c>
      <c r="D50" s="7">
        <v>0</v>
      </c>
      <c r="E50" s="22">
        <f t="shared" si="0"/>
        <v>0</v>
      </c>
      <c r="F50" s="187"/>
      <c r="G50" s="187"/>
      <c r="H50" s="187"/>
      <c r="I50" s="188"/>
      <c r="J50" s="188"/>
      <c r="K50" s="188"/>
    </row>
    <row r="51" spans="1:11" x14ac:dyDescent="0.2">
      <c r="A51" s="4" t="s">
        <v>82</v>
      </c>
      <c r="B51" s="6">
        <v>0</v>
      </c>
      <c r="C51" s="7">
        <v>0</v>
      </c>
      <c r="D51" s="7">
        <v>0</v>
      </c>
      <c r="E51" s="22">
        <f t="shared" si="0"/>
        <v>0</v>
      </c>
      <c r="F51" s="52"/>
      <c r="G51" s="52"/>
      <c r="H51" s="52"/>
      <c r="I51" s="52"/>
      <c r="J51" s="52"/>
      <c r="K51" s="52"/>
    </row>
    <row r="52" spans="1:11" x14ac:dyDescent="0.2">
      <c r="A52" s="10" t="s">
        <v>83</v>
      </c>
      <c r="B52" s="11">
        <v>0</v>
      </c>
      <c r="C52" s="12">
        <v>0</v>
      </c>
      <c r="D52" s="12">
        <v>4888.5725001299998</v>
      </c>
      <c r="E52" s="22">
        <f t="shared" si="0"/>
        <v>4888.5725001299998</v>
      </c>
    </row>
    <row r="53" spans="1:11" x14ac:dyDescent="0.2">
      <c r="A53" s="4" t="s">
        <v>58</v>
      </c>
      <c r="B53" s="6">
        <v>0</v>
      </c>
      <c r="C53" s="7">
        <v>0</v>
      </c>
      <c r="D53" s="7">
        <v>1.1498943100000001</v>
      </c>
      <c r="E53" s="22">
        <f t="shared" si="0"/>
        <v>1.1498943100000001</v>
      </c>
    </row>
    <row r="54" spans="1:11" x14ac:dyDescent="0.2">
      <c r="A54" s="4" t="s">
        <v>84</v>
      </c>
      <c r="B54" s="6">
        <v>0</v>
      </c>
      <c r="C54" s="7">
        <v>0</v>
      </c>
      <c r="D54" s="7">
        <v>0</v>
      </c>
      <c r="E54" s="22">
        <f t="shared" si="0"/>
        <v>0</v>
      </c>
    </row>
    <row r="55" spans="1:11" x14ac:dyDescent="0.2">
      <c r="A55" s="4" t="s">
        <v>63</v>
      </c>
      <c r="B55" s="6">
        <v>0</v>
      </c>
      <c r="C55" s="7">
        <v>0</v>
      </c>
      <c r="D55" s="7">
        <v>0</v>
      </c>
      <c r="E55" s="22">
        <f t="shared" si="0"/>
        <v>0</v>
      </c>
    </row>
    <row r="56" spans="1:11" x14ac:dyDescent="0.2">
      <c r="A56" s="4" t="s">
        <v>65</v>
      </c>
      <c r="B56" s="6">
        <v>0</v>
      </c>
      <c r="C56" s="7">
        <v>0</v>
      </c>
      <c r="D56" s="7">
        <v>0</v>
      </c>
      <c r="E56" s="22">
        <f t="shared" si="0"/>
        <v>0</v>
      </c>
    </row>
    <row r="57" spans="1:11" x14ac:dyDescent="0.2">
      <c r="A57" s="4" t="s">
        <v>85</v>
      </c>
      <c r="B57" s="6">
        <v>0</v>
      </c>
      <c r="C57" s="7">
        <v>0</v>
      </c>
      <c r="D57" s="7">
        <v>0</v>
      </c>
      <c r="E57" s="22">
        <f t="shared" si="0"/>
        <v>0</v>
      </c>
    </row>
    <row r="58" spans="1:11" x14ac:dyDescent="0.2">
      <c r="A58" s="4" t="s">
        <v>86</v>
      </c>
      <c r="B58" s="6">
        <v>0</v>
      </c>
      <c r="C58" s="7">
        <v>0</v>
      </c>
      <c r="D58" s="7">
        <v>0</v>
      </c>
      <c r="E58" s="22">
        <f t="shared" si="0"/>
        <v>0</v>
      </c>
    </row>
    <row r="59" spans="1:11" x14ac:dyDescent="0.2">
      <c r="A59" s="4" t="s">
        <v>67</v>
      </c>
      <c r="B59" s="6">
        <v>0</v>
      </c>
      <c r="C59" s="7">
        <v>0</v>
      </c>
      <c r="D59" s="7">
        <v>0</v>
      </c>
      <c r="E59" s="22">
        <f t="shared" si="0"/>
        <v>0</v>
      </c>
    </row>
    <row r="60" spans="1:11" x14ac:dyDescent="0.2">
      <c r="A60" s="4" t="s">
        <v>87</v>
      </c>
      <c r="B60" s="6">
        <v>0</v>
      </c>
      <c r="C60" s="7">
        <v>0</v>
      </c>
      <c r="D60" s="7">
        <v>0</v>
      </c>
      <c r="E60" s="22">
        <f t="shared" si="0"/>
        <v>0</v>
      </c>
    </row>
    <row r="61" spans="1:11" x14ac:dyDescent="0.2">
      <c r="A61" s="4" t="s">
        <v>69</v>
      </c>
      <c r="B61" s="6">
        <v>0</v>
      </c>
      <c r="C61" s="7">
        <v>0</v>
      </c>
      <c r="D61" s="7">
        <v>0</v>
      </c>
      <c r="E61" s="22">
        <f t="shared" si="0"/>
        <v>0</v>
      </c>
    </row>
    <row r="62" spans="1:11" x14ac:dyDescent="0.2">
      <c r="A62" s="4" t="s">
        <v>71</v>
      </c>
      <c r="B62" s="6">
        <v>0</v>
      </c>
      <c r="C62" s="7">
        <v>0</v>
      </c>
      <c r="D62" s="7">
        <v>1.1498943100000001</v>
      </c>
      <c r="E62" s="22">
        <f t="shared" si="0"/>
        <v>1.1498943100000001</v>
      </c>
    </row>
    <row r="63" spans="1:11" x14ac:dyDescent="0.2">
      <c r="A63" s="4" t="s">
        <v>72</v>
      </c>
      <c r="B63" s="6">
        <v>0</v>
      </c>
      <c r="C63" s="7">
        <v>0</v>
      </c>
      <c r="D63" s="7">
        <v>0</v>
      </c>
      <c r="E63" s="22">
        <f t="shared" si="0"/>
        <v>0</v>
      </c>
    </row>
    <row r="64" spans="1:11" x14ac:dyDescent="0.2">
      <c r="A64" s="4" t="s">
        <v>88</v>
      </c>
      <c r="B64" s="6">
        <v>0</v>
      </c>
      <c r="C64" s="7">
        <v>0</v>
      </c>
      <c r="D64" s="7">
        <v>0</v>
      </c>
      <c r="E64" s="22">
        <f t="shared" si="0"/>
        <v>0</v>
      </c>
    </row>
    <row r="65" spans="1:5" x14ac:dyDescent="0.2">
      <c r="A65" s="4" t="s">
        <v>73</v>
      </c>
      <c r="B65" s="6">
        <v>0</v>
      </c>
      <c r="C65" s="7">
        <v>0</v>
      </c>
      <c r="D65" s="7">
        <v>4887.4226058200002</v>
      </c>
      <c r="E65" s="22">
        <f t="shared" si="0"/>
        <v>4887.4226058200002</v>
      </c>
    </row>
    <row r="66" spans="1:5" x14ac:dyDescent="0.2">
      <c r="A66" s="4" t="s">
        <v>74</v>
      </c>
      <c r="B66" s="6">
        <v>0</v>
      </c>
      <c r="C66" s="7">
        <v>0</v>
      </c>
      <c r="D66" s="7">
        <v>0</v>
      </c>
      <c r="E66" s="22">
        <f t="shared" si="0"/>
        <v>0</v>
      </c>
    </row>
    <row r="67" spans="1:5" x14ac:dyDescent="0.2">
      <c r="A67" s="10" t="s">
        <v>89</v>
      </c>
      <c r="B67" s="11">
        <v>0</v>
      </c>
      <c r="C67" s="12">
        <v>0</v>
      </c>
      <c r="D67" s="12">
        <v>0</v>
      </c>
      <c r="E67" s="22">
        <f t="shared" si="0"/>
        <v>0</v>
      </c>
    </row>
    <row r="68" spans="1:5" x14ac:dyDescent="0.2">
      <c r="A68" s="4" t="s">
        <v>90</v>
      </c>
      <c r="B68" s="6">
        <v>0</v>
      </c>
      <c r="C68" s="7">
        <v>0</v>
      </c>
      <c r="D68" s="7">
        <v>0</v>
      </c>
      <c r="E68" s="22">
        <f t="shared" si="0"/>
        <v>0</v>
      </c>
    </row>
    <row r="69" spans="1:5" x14ac:dyDescent="0.2">
      <c r="A69" s="4" t="s">
        <v>91</v>
      </c>
      <c r="B69" s="6">
        <v>0</v>
      </c>
      <c r="C69" s="7">
        <v>0</v>
      </c>
      <c r="D69" s="7">
        <v>0</v>
      </c>
      <c r="E69" s="22">
        <f t="shared" si="0"/>
        <v>0</v>
      </c>
    </row>
    <row r="70" spans="1:5" ht="13.5" thickBot="1" x14ac:dyDescent="0.25">
      <c r="B70" s="5"/>
      <c r="C70" s="5"/>
      <c r="D70" s="5"/>
    </row>
    <row r="71" spans="1:5"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3E7BD-70E3-43E1-9BCE-C7B1408B28B1}">
  <sheetPr>
    <tabColor theme="9" tint="0.39997558519241921"/>
  </sheetPr>
  <dimension ref="A1:H71"/>
  <sheetViews>
    <sheetView showGridLines="0" defaultGridColor="0" colorId="60" workbookViewId="0">
      <selection activeCell="G26" sqref="G26"/>
    </sheetView>
  </sheetViews>
  <sheetFormatPr baseColWidth="10" defaultColWidth="11.42578125" defaultRowHeight="12.75" x14ac:dyDescent="0.2"/>
  <cols>
    <col min="1" max="1" width="51.5703125" style="181" bestFit="1" customWidth="1"/>
    <col min="2" max="2" width="12" style="181" bestFit="1" customWidth="1"/>
    <col min="3" max="7" width="11.42578125" style="181"/>
    <col min="8" max="8" width="14.140625" style="181" customWidth="1"/>
    <col min="9" max="9" width="13.5703125" style="181" customWidth="1"/>
    <col min="10" max="16384" width="11.42578125" style="181"/>
  </cols>
  <sheetData>
    <row r="1" spans="1:8" x14ac:dyDescent="0.2">
      <c r="A1" s="180" t="s">
        <v>0</v>
      </c>
    </row>
    <row r="2" spans="1:8" x14ac:dyDescent="0.2">
      <c r="A2" s="180" t="s">
        <v>2</v>
      </c>
    </row>
    <row r="3" spans="1:8" x14ac:dyDescent="0.2">
      <c r="A3" s="180" t="s">
        <v>3</v>
      </c>
    </row>
    <row r="5" spans="1:8" x14ac:dyDescent="0.2">
      <c r="A5" s="224" t="s">
        <v>4</v>
      </c>
      <c r="B5" s="224"/>
      <c r="C5" s="224"/>
      <c r="D5" s="189"/>
      <c r="E5" s="186"/>
      <c r="F5" s="186"/>
      <c r="G5" s="186"/>
      <c r="H5" s="186"/>
    </row>
    <row r="6" spans="1:8" x14ac:dyDescent="0.2">
      <c r="A6" s="224" t="s">
        <v>466</v>
      </c>
      <c r="B6" s="224"/>
      <c r="C6" s="224"/>
      <c r="D6" s="186"/>
      <c r="E6" s="186"/>
      <c r="F6" s="186"/>
      <c r="G6" s="186"/>
      <c r="H6" s="186"/>
    </row>
    <row r="7" spans="1:8" x14ac:dyDescent="0.2">
      <c r="A7" s="224">
        <v>2021</v>
      </c>
      <c r="B7" s="224"/>
      <c r="C7" s="224"/>
      <c r="D7" s="186"/>
      <c r="E7" s="186"/>
      <c r="F7" s="186"/>
      <c r="G7" s="186"/>
      <c r="H7" s="186"/>
    </row>
    <row r="8" spans="1:8" x14ac:dyDescent="0.2">
      <c r="A8" s="224" t="s">
        <v>6</v>
      </c>
      <c r="B8" s="224"/>
      <c r="C8" s="224"/>
      <c r="D8" s="186"/>
      <c r="E8" s="186"/>
      <c r="F8" s="186"/>
      <c r="G8" s="186"/>
      <c r="H8" s="186"/>
    </row>
    <row r="9" spans="1:8" ht="13.5" thickBot="1" x14ac:dyDescent="0.25"/>
    <row r="10" spans="1:8" ht="14.25" thickTop="1" thickBot="1" x14ac:dyDescent="0.25">
      <c r="A10" s="182" t="s">
        <v>1</v>
      </c>
      <c r="B10" s="182" t="s">
        <v>141</v>
      </c>
      <c r="C10" s="182" t="s">
        <v>42</v>
      </c>
      <c r="D10" s="183"/>
      <c r="E10" s="183"/>
      <c r="F10" s="183"/>
      <c r="G10" s="183"/>
      <c r="H10" s="183"/>
    </row>
    <row r="11" spans="1:8" s="23" customFormat="1" ht="13.5" thickTop="1" x14ac:dyDescent="0.2">
      <c r="A11" s="184"/>
      <c r="B11" s="22"/>
      <c r="C11" s="22"/>
      <c r="D11" s="22"/>
      <c r="E11" s="22"/>
      <c r="F11" s="22"/>
      <c r="G11" s="22"/>
      <c r="H11" s="22"/>
    </row>
    <row r="12" spans="1:8" s="23" customFormat="1" x14ac:dyDescent="0.2">
      <c r="A12" s="10" t="s">
        <v>46</v>
      </c>
      <c r="B12" s="12">
        <v>1899977.09972988</v>
      </c>
      <c r="C12" s="22">
        <f>SUM(B12)</f>
        <v>1899977.09972988</v>
      </c>
      <c r="D12" s="22"/>
      <c r="E12" s="22"/>
      <c r="F12" s="22"/>
      <c r="G12" s="22"/>
      <c r="H12" s="22"/>
    </row>
    <row r="13" spans="1:8" s="23" customFormat="1" x14ac:dyDescent="0.2">
      <c r="A13" s="10" t="s">
        <v>47</v>
      </c>
      <c r="B13" s="12">
        <v>1899977.09972988</v>
      </c>
      <c r="C13" s="22">
        <f t="shared" ref="C13:C69" si="0">SUM(B13)</f>
        <v>1899977.09972988</v>
      </c>
      <c r="D13" s="22"/>
      <c r="E13" s="22"/>
      <c r="F13" s="22"/>
      <c r="G13" s="22"/>
      <c r="H13" s="22"/>
    </row>
    <row r="14" spans="1:8" s="87" customFormat="1" x14ac:dyDescent="0.2">
      <c r="A14" s="10" t="s">
        <v>48</v>
      </c>
      <c r="B14" s="12">
        <v>1899977.09972988</v>
      </c>
      <c r="C14" s="22">
        <f t="shared" si="0"/>
        <v>1899977.09972988</v>
      </c>
      <c r="D14" s="29"/>
      <c r="E14" s="29"/>
      <c r="F14" s="29"/>
      <c r="G14" s="29"/>
      <c r="H14" s="29"/>
    </row>
    <row r="15" spans="1:8" s="87" customFormat="1" x14ac:dyDescent="0.2">
      <c r="A15" s="4" t="s">
        <v>49</v>
      </c>
      <c r="B15" s="7">
        <v>0</v>
      </c>
      <c r="C15" s="22">
        <f t="shared" si="0"/>
        <v>0</v>
      </c>
      <c r="D15" s="29"/>
      <c r="E15" s="29"/>
      <c r="F15" s="29"/>
      <c r="G15" s="29"/>
      <c r="H15" s="29"/>
    </row>
    <row r="16" spans="1:8" s="87" customFormat="1" x14ac:dyDescent="0.2">
      <c r="A16" s="4" t="s">
        <v>50</v>
      </c>
      <c r="B16" s="7">
        <v>0</v>
      </c>
      <c r="C16" s="22">
        <f t="shared" si="0"/>
        <v>0</v>
      </c>
      <c r="D16" s="29"/>
      <c r="E16" s="29"/>
      <c r="F16" s="29"/>
      <c r="G16" s="29"/>
      <c r="H16" s="29"/>
    </row>
    <row r="17" spans="1:8" s="23" customFormat="1" x14ac:dyDescent="0.2">
      <c r="A17" s="4" t="s">
        <v>51</v>
      </c>
      <c r="B17" s="7">
        <v>0</v>
      </c>
      <c r="C17" s="22">
        <f t="shared" si="0"/>
        <v>0</v>
      </c>
      <c r="D17" s="22"/>
      <c r="E17" s="22"/>
      <c r="F17" s="22"/>
      <c r="G17" s="22"/>
      <c r="H17" s="22"/>
    </row>
    <row r="18" spans="1:8" s="23" customFormat="1" x14ac:dyDescent="0.2">
      <c r="A18" s="4" t="s">
        <v>52</v>
      </c>
      <c r="B18" s="7">
        <v>0</v>
      </c>
      <c r="C18" s="22">
        <f t="shared" si="0"/>
        <v>0</v>
      </c>
      <c r="D18" s="22"/>
      <c r="E18" s="22"/>
      <c r="F18" s="22"/>
      <c r="G18" s="22"/>
      <c r="H18" s="22"/>
    </row>
    <row r="19" spans="1:8" s="87" customFormat="1" x14ac:dyDescent="0.2">
      <c r="A19" s="4" t="s">
        <v>53</v>
      </c>
      <c r="B19" s="7">
        <v>6947.0274750999997</v>
      </c>
      <c r="C19" s="22">
        <f t="shared" si="0"/>
        <v>6947.0274750999997</v>
      </c>
      <c r="D19" s="29"/>
      <c r="E19" s="29"/>
      <c r="F19" s="29"/>
      <c r="G19" s="29"/>
      <c r="H19" s="29"/>
    </row>
    <row r="20" spans="1:8" s="87" customFormat="1" x14ac:dyDescent="0.2">
      <c r="A20" s="10" t="s">
        <v>54</v>
      </c>
      <c r="B20" s="12">
        <v>1893030.07225478</v>
      </c>
      <c r="C20" s="22">
        <f t="shared" si="0"/>
        <v>1893030.07225478</v>
      </c>
      <c r="D20" s="29"/>
      <c r="E20" s="29"/>
      <c r="F20" s="29"/>
      <c r="G20" s="29"/>
      <c r="H20" s="29"/>
    </row>
    <row r="21" spans="1:8" s="87" customFormat="1" x14ac:dyDescent="0.2">
      <c r="A21" s="10" t="s">
        <v>55</v>
      </c>
      <c r="B21" s="12">
        <v>1649557.81518321</v>
      </c>
      <c r="C21" s="22">
        <f t="shared" si="0"/>
        <v>1649557.81518321</v>
      </c>
      <c r="D21" s="29"/>
      <c r="E21" s="29"/>
      <c r="F21" s="29"/>
      <c r="G21" s="29"/>
      <c r="H21" s="29"/>
    </row>
    <row r="22" spans="1:8" s="87" customFormat="1" x14ac:dyDescent="0.2">
      <c r="A22" s="4" t="s">
        <v>44</v>
      </c>
      <c r="B22" s="7">
        <v>0</v>
      </c>
      <c r="C22" s="22">
        <f t="shared" si="0"/>
        <v>0</v>
      </c>
      <c r="D22" s="29"/>
      <c r="E22" s="29"/>
      <c r="F22" s="29"/>
      <c r="G22" s="29"/>
      <c r="H22" s="29"/>
    </row>
    <row r="23" spans="1:8" s="23" customFormat="1" x14ac:dyDescent="0.2">
      <c r="A23" s="4" t="s">
        <v>43</v>
      </c>
      <c r="B23" s="7">
        <v>0</v>
      </c>
      <c r="C23" s="22">
        <f t="shared" si="0"/>
        <v>0</v>
      </c>
      <c r="D23" s="22"/>
      <c r="E23" s="22"/>
      <c r="F23" s="22"/>
      <c r="G23" s="22"/>
      <c r="H23" s="22"/>
    </row>
    <row r="24" spans="1:8" s="87" customFormat="1" x14ac:dyDescent="0.2">
      <c r="A24" s="4" t="s">
        <v>45</v>
      </c>
      <c r="B24" s="7">
        <v>1649557.81518321</v>
      </c>
      <c r="C24" s="22">
        <f t="shared" si="0"/>
        <v>1649557.81518321</v>
      </c>
      <c r="D24" s="29"/>
      <c r="E24" s="29"/>
      <c r="F24" s="29"/>
      <c r="G24" s="29"/>
      <c r="H24" s="29"/>
    </row>
    <row r="25" spans="1:8" s="87" customFormat="1" x14ac:dyDescent="0.2">
      <c r="A25" s="4" t="s">
        <v>56</v>
      </c>
      <c r="B25" s="7">
        <v>243472.25707157</v>
      </c>
      <c r="C25" s="22">
        <f t="shared" si="0"/>
        <v>243472.25707157</v>
      </c>
      <c r="D25" s="29"/>
      <c r="E25" s="29"/>
      <c r="F25" s="29"/>
      <c r="G25" s="29"/>
      <c r="H25" s="29"/>
    </row>
    <row r="26" spans="1:8" s="87" customFormat="1" x14ac:dyDescent="0.2">
      <c r="A26" s="10" t="s">
        <v>57</v>
      </c>
      <c r="B26" s="12">
        <v>0</v>
      </c>
      <c r="C26" s="22">
        <f t="shared" si="0"/>
        <v>0</v>
      </c>
      <c r="D26" s="29"/>
      <c r="E26" s="29"/>
      <c r="F26" s="29"/>
      <c r="G26" s="29"/>
      <c r="H26" s="29"/>
    </row>
    <row r="27" spans="1:8" s="87" customFormat="1" x14ac:dyDescent="0.2">
      <c r="A27" s="4" t="s">
        <v>58</v>
      </c>
      <c r="B27" s="7">
        <v>0</v>
      </c>
      <c r="C27" s="22">
        <f t="shared" si="0"/>
        <v>0</v>
      </c>
      <c r="D27" s="29"/>
      <c r="E27" s="29"/>
      <c r="F27" s="29"/>
      <c r="G27" s="29"/>
      <c r="H27" s="29"/>
    </row>
    <row r="28" spans="1:8" s="23" customFormat="1" x14ac:dyDescent="0.2">
      <c r="A28" s="4" t="s">
        <v>59</v>
      </c>
      <c r="B28" s="7">
        <v>0</v>
      </c>
      <c r="C28" s="22">
        <f t="shared" si="0"/>
        <v>0</v>
      </c>
      <c r="D28" s="22"/>
      <c r="E28" s="22"/>
      <c r="F28" s="22"/>
      <c r="G28" s="22"/>
      <c r="H28" s="22"/>
    </row>
    <row r="29" spans="1:8" s="23" customFormat="1" ht="24" x14ac:dyDescent="0.2">
      <c r="A29" s="4" t="s">
        <v>60</v>
      </c>
      <c r="B29" s="7">
        <v>0</v>
      </c>
      <c r="C29" s="22">
        <f t="shared" si="0"/>
        <v>0</v>
      </c>
      <c r="D29" s="22"/>
      <c r="E29" s="22"/>
      <c r="F29" s="22"/>
      <c r="G29" s="22"/>
      <c r="H29" s="22"/>
    </row>
    <row r="30" spans="1:8" s="87" customFormat="1" x14ac:dyDescent="0.2">
      <c r="A30" s="4" t="s">
        <v>61</v>
      </c>
      <c r="B30" s="7">
        <v>0</v>
      </c>
      <c r="C30" s="22">
        <f t="shared" si="0"/>
        <v>0</v>
      </c>
      <c r="D30" s="29"/>
      <c r="E30" s="29"/>
      <c r="F30" s="29"/>
      <c r="G30" s="29"/>
      <c r="H30" s="29"/>
    </row>
    <row r="31" spans="1:8" s="87" customFormat="1" x14ac:dyDescent="0.2">
      <c r="A31" s="4" t="s">
        <v>62</v>
      </c>
      <c r="B31" s="7">
        <v>0</v>
      </c>
      <c r="C31" s="22">
        <f t="shared" si="0"/>
        <v>0</v>
      </c>
      <c r="D31" s="29"/>
      <c r="E31" s="29"/>
      <c r="F31" s="29"/>
      <c r="G31" s="29"/>
      <c r="H31" s="29"/>
    </row>
    <row r="32" spans="1:8" s="23" customFormat="1" x14ac:dyDescent="0.2">
      <c r="A32" s="4" t="s">
        <v>63</v>
      </c>
      <c r="B32" s="7">
        <v>0</v>
      </c>
      <c r="C32" s="22">
        <f t="shared" si="0"/>
        <v>0</v>
      </c>
      <c r="D32" s="22"/>
      <c r="E32" s="22"/>
      <c r="F32" s="22"/>
      <c r="G32" s="22"/>
      <c r="H32" s="22"/>
    </row>
    <row r="33" spans="1:8" s="87" customFormat="1" x14ac:dyDescent="0.2">
      <c r="A33" s="4" t="s">
        <v>64</v>
      </c>
      <c r="B33" s="7">
        <v>0</v>
      </c>
      <c r="C33" s="22">
        <f t="shared" si="0"/>
        <v>0</v>
      </c>
      <c r="D33" s="29"/>
      <c r="E33" s="29"/>
      <c r="F33" s="29"/>
      <c r="G33" s="29"/>
      <c r="H33" s="29"/>
    </row>
    <row r="34" spans="1:8" s="87" customFormat="1" x14ac:dyDescent="0.2">
      <c r="A34" s="4" t="s">
        <v>65</v>
      </c>
      <c r="B34" s="7">
        <v>0</v>
      </c>
      <c r="C34" s="22">
        <f t="shared" si="0"/>
        <v>0</v>
      </c>
      <c r="D34" s="29"/>
      <c r="E34" s="29"/>
      <c r="F34" s="29"/>
      <c r="G34" s="29"/>
      <c r="H34" s="29"/>
    </row>
    <row r="35" spans="1:8" s="23" customFormat="1" ht="24" x14ac:dyDescent="0.2">
      <c r="A35" s="4" t="s">
        <v>66</v>
      </c>
      <c r="B35" s="7">
        <v>0</v>
      </c>
      <c r="C35" s="22">
        <f t="shared" si="0"/>
        <v>0</v>
      </c>
      <c r="D35" s="22"/>
      <c r="E35" s="22"/>
      <c r="F35" s="22"/>
      <c r="G35" s="22"/>
      <c r="H35" s="22"/>
    </row>
    <row r="36" spans="1:8" s="87" customFormat="1" x14ac:dyDescent="0.2">
      <c r="A36" s="4" t="s">
        <v>67</v>
      </c>
      <c r="B36" s="7">
        <v>0</v>
      </c>
      <c r="C36" s="22">
        <f t="shared" si="0"/>
        <v>0</v>
      </c>
      <c r="D36" s="29"/>
      <c r="E36" s="29"/>
      <c r="F36" s="29"/>
      <c r="G36" s="29"/>
      <c r="H36" s="29"/>
    </row>
    <row r="37" spans="1:8" s="87" customFormat="1" x14ac:dyDescent="0.2">
      <c r="A37" s="4" t="s">
        <v>68</v>
      </c>
      <c r="B37" s="7">
        <v>0</v>
      </c>
      <c r="C37" s="22">
        <f t="shared" si="0"/>
        <v>0</v>
      </c>
      <c r="D37" s="29"/>
      <c r="E37" s="29"/>
      <c r="F37" s="29"/>
      <c r="G37" s="29"/>
      <c r="H37" s="29"/>
    </row>
    <row r="38" spans="1:8" s="87" customFormat="1" x14ac:dyDescent="0.2">
      <c r="A38" s="4" t="s">
        <v>69</v>
      </c>
      <c r="B38" s="7">
        <v>0</v>
      </c>
      <c r="C38" s="22">
        <f t="shared" si="0"/>
        <v>0</v>
      </c>
      <c r="D38" s="29"/>
      <c r="E38" s="29"/>
      <c r="F38" s="29"/>
      <c r="G38" s="29"/>
      <c r="H38" s="29"/>
    </row>
    <row r="39" spans="1:8" s="23" customFormat="1" ht="24" x14ac:dyDescent="0.2">
      <c r="A39" s="4" t="s">
        <v>70</v>
      </c>
      <c r="B39" s="7">
        <v>0</v>
      </c>
      <c r="C39" s="22">
        <f t="shared" si="0"/>
        <v>0</v>
      </c>
      <c r="D39" s="22"/>
      <c r="E39" s="22"/>
      <c r="F39" s="22"/>
      <c r="G39" s="22"/>
      <c r="H39" s="22"/>
    </row>
    <row r="40" spans="1:8" s="87" customFormat="1" x14ac:dyDescent="0.2">
      <c r="A40" s="4" t="s">
        <v>71</v>
      </c>
      <c r="B40" s="7">
        <v>0</v>
      </c>
      <c r="C40" s="22">
        <f t="shared" si="0"/>
        <v>0</v>
      </c>
      <c r="D40" s="29"/>
      <c r="E40" s="29"/>
      <c r="F40" s="29"/>
      <c r="G40" s="29"/>
      <c r="H40" s="29"/>
    </row>
    <row r="41" spans="1:8" s="87" customFormat="1" x14ac:dyDescent="0.2">
      <c r="A41" s="4" t="s">
        <v>72</v>
      </c>
      <c r="B41" s="7">
        <v>0</v>
      </c>
      <c r="C41" s="22">
        <f t="shared" si="0"/>
        <v>0</v>
      </c>
      <c r="D41" s="29"/>
      <c r="E41" s="29"/>
      <c r="F41" s="29"/>
      <c r="G41" s="29"/>
      <c r="H41" s="29"/>
    </row>
    <row r="42" spans="1:8" x14ac:dyDescent="0.2">
      <c r="A42" s="4" t="s">
        <v>73</v>
      </c>
      <c r="B42" s="7">
        <v>0</v>
      </c>
      <c r="C42" s="22">
        <f t="shared" si="0"/>
        <v>0</v>
      </c>
    </row>
    <row r="43" spans="1:8" x14ac:dyDescent="0.2">
      <c r="A43" s="4" t="s">
        <v>74</v>
      </c>
      <c r="B43" s="7">
        <v>0</v>
      </c>
      <c r="C43" s="22">
        <f t="shared" si="0"/>
        <v>0</v>
      </c>
    </row>
    <row r="44" spans="1:8" x14ac:dyDescent="0.2">
      <c r="A44" s="4" t="s">
        <v>75</v>
      </c>
      <c r="B44" s="7">
        <v>0</v>
      </c>
      <c r="C44" s="22">
        <f t="shared" si="0"/>
        <v>0</v>
      </c>
    </row>
    <row r="45" spans="1:8" x14ac:dyDescent="0.2">
      <c r="A45" s="10" t="s">
        <v>76</v>
      </c>
      <c r="B45" s="12">
        <v>0</v>
      </c>
      <c r="C45" s="22">
        <f t="shared" si="0"/>
        <v>0</v>
      </c>
    </row>
    <row r="46" spans="1:8" x14ac:dyDescent="0.2">
      <c r="A46" s="10" t="s">
        <v>77</v>
      </c>
      <c r="B46" s="12">
        <v>0</v>
      </c>
      <c r="C46" s="22">
        <f t="shared" si="0"/>
        <v>0</v>
      </c>
    </row>
    <row r="47" spans="1:8" x14ac:dyDescent="0.2">
      <c r="A47" s="4" t="s">
        <v>78</v>
      </c>
      <c r="B47" s="7">
        <v>0</v>
      </c>
      <c r="C47" s="22">
        <f t="shared" si="0"/>
        <v>0</v>
      </c>
    </row>
    <row r="48" spans="1:8" x14ac:dyDescent="0.2">
      <c r="A48" s="4" t="s">
        <v>79</v>
      </c>
      <c r="B48" s="7">
        <v>0</v>
      </c>
      <c r="C48" s="22">
        <f t="shared" si="0"/>
        <v>0</v>
      </c>
    </row>
    <row r="49" spans="1:3" x14ac:dyDescent="0.2">
      <c r="A49" s="10" t="s">
        <v>80</v>
      </c>
      <c r="B49" s="12">
        <v>0</v>
      </c>
      <c r="C49" s="22">
        <f t="shared" si="0"/>
        <v>0</v>
      </c>
    </row>
    <row r="50" spans="1:3" x14ac:dyDescent="0.2">
      <c r="A50" s="4" t="s">
        <v>81</v>
      </c>
      <c r="B50" s="7">
        <v>0</v>
      </c>
      <c r="C50" s="22">
        <f t="shared" si="0"/>
        <v>0</v>
      </c>
    </row>
    <row r="51" spans="1:3" x14ac:dyDescent="0.2">
      <c r="A51" s="4" t="s">
        <v>82</v>
      </c>
      <c r="B51" s="7">
        <v>0</v>
      </c>
      <c r="C51" s="22">
        <f t="shared" si="0"/>
        <v>0</v>
      </c>
    </row>
    <row r="52" spans="1:3" x14ac:dyDescent="0.2">
      <c r="A52" s="10" t="s">
        <v>83</v>
      </c>
      <c r="B52" s="12">
        <v>0</v>
      </c>
      <c r="C52" s="22">
        <f t="shared" si="0"/>
        <v>0</v>
      </c>
    </row>
    <row r="53" spans="1:3" x14ac:dyDescent="0.2">
      <c r="A53" s="4" t="s">
        <v>58</v>
      </c>
      <c r="B53" s="7">
        <v>0</v>
      </c>
      <c r="C53" s="22">
        <f t="shared" si="0"/>
        <v>0</v>
      </c>
    </row>
    <row r="54" spans="1:3" x14ac:dyDescent="0.2">
      <c r="A54" s="4" t="s">
        <v>84</v>
      </c>
      <c r="B54" s="7">
        <v>0</v>
      </c>
      <c r="C54" s="22">
        <f t="shared" si="0"/>
        <v>0</v>
      </c>
    </row>
    <row r="55" spans="1:3" x14ac:dyDescent="0.2">
      <c r="A55" s="4" t="s">
        <v>63</v>
      </c>
      <c r="B55" s="7">
        <v>0</v>
      </c>
      <c r="C55" s="22">
        <f t="shared" si="0"/>
        <v>0</v>
      </c>
    </row>
    <row r="56" spans="1:3" x14ac:dyDescent="0.2">
      <c r="A56" s="4" t="s">
        <v>65</v>
      </c>
      <c r="B56" s="7">
        <v>0</v>
      </c>
      <c r="C56" s="22">
        <f t="shared" si="0"/>
        <v>0</v>
      </c>
    </row>
    <row r="57" spans="1:3" x14ac:dyDescent="0.2">
      <c r="A57" s="4" t="s">
        <v>85</v>
      </c>
      <c r="B57" s="7">
        <v>0</v>
      </c>
      <c r="C57" s="22">
        <f t="shared" si="0"/>
        <v>0</v>
      </c>
    </row>
    <row r="58" spans="1:3" x14ac:dyDescent="0.2">
      <c r="A58" s="4" t="s">
        <v>86</v>
      </c>
      <c r="B58" s="7">
        <v>0</v>
      </c>
      <c r="C58" s="22">
        <f t="shared" si="0"/>
        <v>0</v>
      </c>
    </row>
    <row r="59" spans="1:3" x14ac:dyDescent="0.2">
      <c r="A59" s="4" t="s">
        <v>67</v>
      </c>
      <c r="B59" s="7">
        <v>0</v>
      </c>
      <c r="C59" s="22">
        <f t="shared" si="0"/>
        <v>0</v>
      </c>
    </row>
    <row r="60" spans="1:3" x14ac:dyDescent="0.2">
      <c r="A60" s="4" t="s">
        <v>87</v>
      </c>
      <c r="B60" s="7">
        <v>0</v>
      </c>
      <c r="C60" s="22">
        <f t="shared" si="0"/>
        <v>0</v>
      </c>
    </row>
    <row r="61" spans="1:3" x14ac:dyDescent="0.2">
      <c r="A61" s="4" t="s">
        <v>69</v>
      </c>
      <c r="B61" s="7">
        <v>0</v>
      </c>
      <c r="C61" s="22">
        <f t="shared" si="0"/>
        <v>0</v>
      </c>
    </row>
    <row r="62" spans="1:3" x14ac:dyDescent="0.2">
      <c r="A62" s="4" t="s">
        <v>71</v>
      </c>
      <c r="B62" s="7">
        <v>0</v>
      </c>
      <c r="C62" s="22">
        <f t="shared" si="0"/>
        <v>0</v>
      </c>
    </row>
    <row r="63" spans="1:3" x14ac:dyDescent="0.2">
      <c r="A63" s="4" t="s">
        <v>72</v>
      </c>
      <c r="B63" s="7">
        <v>0</v>
      </c>
      <c r="C63" s="22">
        <f t="shared" si="0"/>
        <v>0</v>
      </c>
    </row>
    <row r="64" spans="1:3" x14ac:dyDescent="0.2">
      <c r="A64" s="4" t="s">
        <v>88</v>
      </c>
      <c r="B64" s="7">
        <v>0</v>
      </c>
      <c r="C64" s="22">
        <f t="shared" si="0"/>
        <v>0</v>
      </c>
    </row>
    <row r="65" spans="1:3" x14ac:dyDescent="0.2">
      <c r="A65" s="4" t="s">
        <v>73</v>
      </c>
      <c r="B65" s="7">
        <v>0</v>
      </c>
      <c r="C65" s="22">
        <f t="shared" si="0"/>
        <v>0</v>
      </c>
    </row>
    <row r="66" spans="1:3" x14ac:dyDescent="0.2">
      <c r="A66" s="4" t="s">
        <v>74</v>
      </c>
      <c r="B66" s="7">
        <v>0</v>
      </c>
      <c r="C66" s="22">
        <f t="shared" si="0"/>
        <v>0</v>
      </c>
    </row>
    <row r="67" spans="1:3" x14ac:dyDescent="0.2">
      <c r="A67" s="10" t="s">
        <v>89</v>
      </c>
      <c r="B67" s="12">
        <v>0</v>
      </c>
      <c r="C67" s="22">
        <f t="shared" si="0"/>
        <v>0</v>
      </c>
    </row>
    <row r="68" spans="1:3" x14ac:dyDescent="0.2">
      <c r="A68" s="4" t="s">
        <v>90</v>
      </c>
      <c r="B68" s="7">
        <v>0</v>
      </c>
      <c r="C68" s="22">
        <f t="shared" si="0"/>
        <v>0</v>
      </c>
    </row>
    <row r="69" spans="1:3" x14ac:dyDescent="0.2">
      <c r="A69" s="4" t="s">
        <v>91</v>
      </c>
      <c r="B69" s="7">
        <v>0</v>
      </c>
      <c r="C69" s="22">
        <f t="shared" si="0"/>
        <v>0</v>
      </c>
    </row>
    <row r="70" spans="1:3" ht="13.5" thickBot="1" x14ac:dyDescent="0.25">
      <c r="B70" s="5"/>
    </row>
    <row r="71"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DE45F-47D6-484F-9224-B336B0304182}">
  <sheetPr>
    <tabColor theme="9" tint="0.39997558519241921"/>
  </sheetPr>
  <dimension ref="A1:L71"/>
  <sheetViews>
    <sheetView showGridLines="0" defaultGridColor="0" colorId="60" workbookViewId="0">
      <selection activeCell="H27" sqref="H27"/>
    </sheetView>
  </sheetViews>
  <sheetFormatPr baseColWidth="10" defaultColWidth="11.42578125" defaultRowHeight="12.75" x14ac:dyDescent="0.2"/>
  <cols>
    <col min="1" max="1" width="51.5703125" style="181" bestFit="1" customWidth="1"/>
    <col min="2" max="2" width="16.42578125" style="181" customWidth="1"/>
    <col min="3" max="3" width="15.85546875" style="181" customWidth="1"/>
    <col min="4" max="7" width="11.42578125" style="181"/>
    <col min="8" max="8" width="14.140625" style="181" customWidth="1"/>
    <col min="9" max="9" width="13.5703125" style="181" customWidth="1"/>
    <col min="10" max="16384" width="11.42578125" style="181"/>
  </cols>
  <sheetData>
    <row r="1" spans="1:9" x14ac:dyDescent="0.2">
      <c r="A1" s="180" t="s">
        <v>0</v>
      </c>
      <c r="D1" s="52"/>
      <c r="E1" s="52"/>
    </row>
    <row r="2" spans="1:9" x14ac:dyDescent="0.2">
      <c r="A2" s="180" t="s">
        <v>2</v>
      </c>
      <c r="D2" s="52"/>
      <c r="E2" s="52"/>
    </row>
    <row r="3" spans="1:9" x14ac:dyDescent="0.2">
      <c r="A3" s="180" t="s">
        <v>3</v>
      </c>
      <c r="D3" s="52"/>
      <c r="E3" s="52"/>
    </row>
    <row r="4" spans="1:9" x14ac:dyDescent="0.2">
      <c r="D4" s="52"/>
      <c r="E4" s="52"/>
    </row>
    <row r="5" spans="1:9" x14ac:dyDescent="0.2">
      <c r="A5" s="224" t="s">
        <v>4</v>
      </c>
      <c r="B5" s="224"/>
      <c r="C5" s="224"/>
      <c r="D5" s="190"/>
      <c r="E5" s="190"/>
      <c r="F5" s="186"/>
      <c r="G5" s="186"/>
      <c r="H5" s="186"/>
    </row>
    <row r="6" spans="1:9" x14ac:dyDescent="0.2">
      <c r="A6" s="225" t="s">
        <v>467</v>
      </c>
      <c r="B6" s="225"/>
      <c r="C6" s="225"/>
      <c r="D6" s="191"/>
      <c r="E6" s="190"/>
      <c r="F6" s="186"/>
      <c r="G6" s="186"/>
      <c r="H6" s="186"/>
    </row>
    <row r="7" spans="1:9" x14ac:dyDescent="0.2">
      <c r="A7" s="224">
        <v>2021</v>
      </c>
      <c r="B7" s="224"/>
      <c r="C7" s="224"/>
      <c r="D7" s="190"/>
      <c r="E7" s="190"/>
      <c r="F7" s="186"/>
      <c r="G7" s="186"/>
      <c r="H7" s="186"/>
    </row>
    <row r="8" spans="1:9" x14ac:dyDescent="0.2">
      <c r="A8" s="224" t="s">
        <v>6</v>
      </c>
      <c r="B8" s="224"/>
      <c r="C8" s="224"/>
      <c r="D8" s="190"/>
      <c r="E8" s="190"/>
      <c r="F8" s="186"/>
      <c r="G8" s="186"/>
      <c r="H8" s="186"/>
    </row>
    <row r="9" spans="1:9" ht="13.5" thickBot="1" x14ac:dyDescent="0.25">
      <c r="D9" s="52"/>
      <c r="E9" s="52"/>
    </row>
    <row r="10" spans="1:9" ht="14.25" thickTop="1" thickBot="1" x14ac:dyDescent="0.25">
      <c r="A10" s="182" t="s">
        <v>1</v>
      </c>
      <c r="B10" s="182" t="s">
        <v>143</v>
      </c>
      <c r="C10" s="182" t="s">
        <v>42</v>
      </c>
      <c r="D10" s="183"/>
      <c r="E10" s="183"/>
      <c r="F10" s="183"/>
      <c r="G10" s="183"/>
      <c r="H10" s="183"/>
      <c r="I10" s="183"/>
    </row>
    <row r="11" spans="1:9" s="23" customFormat="1" ht="13.5" thickTop="1" x14ac:dyDescent="0.2">
      <c r="A11" s="184"/>
      <c r="B11" s="29"/>
      <c r="C11" s="29"/>
      <c r="D11" s="22"/>
      <c r="E11" s="22"/>
      <c r="F11" s="22"/>
      <c r="G11" s="22"/>
      <c r="H11" s="22"/>
      <c r="I11" s="22"/>
    </row>
    <row r="12" spans="1:9" s="23" customFormat="1" x14ac:dyDescent="0.2">
      <c r="A12" s="10" t="s">
        <v>46</v>
      </c>
      <c r="B12" s="12">
        <v>39459.180541440001</v>
      </c>
      <c r="C12" s="22">
        <f>SUM(B12)</f>
        <v>39459.180541440001</v>
      </c>
      <c r="D12" s="22"/>
      <c r="E12" s="22"/>
      <c r="F12" s="22"/>
      <c r="G12" s="22"/>
      <c r="H12" s="22"/>
      <c r="I12" s="22"/>
    </row>
    <row r="13" spans="1:9" s="23" customFormat="1" x14ac:dyDescent="0.2">
      <c r="A13" s="10" t="s">
        <v>47</v>
      </c>
      <c r="B13" s="12">
        <v>39459.180541440001</v>
      </c>
      <c r="C13" s="22">
        <f t="shared" ref="C13:C69" si="0">SUM(B13)</f>
        <v>39459.180541440001</v>
      </c>
      <c r="D13" s="22"/>
      <c r="E13" s="22"/>
      <c r="F13" s="22"/>
      <c r="G13" s="22"/>
      <c r="H13" s="22"/>
      <c r="I13" s="22"/>
    </row>
    <row r="14" spans="1:9" s="87" customFormat="1" x14ac:dyDescent="0.2">
      <c r="A14" s="10" t="s">
        <v>48</v>
      </c>
      <c r="B14" s="12">
        <v>37128.092051439999</v>
      </c>
      <c r="C14" s="22">
        <f t="shared" si="0"/>
        <v>37128.092051439999</v>
      </c>
      <c r="D14" s="29"/>
      <c r="E14" s="29"/>
      <c r="F14" s="29"/>
      <c r="G14" s="29"/>
      <c r="H14" s="29"/>
      <c r="I14" s="29"/>
    </row>
    <row r="15" spans="1:9" s="87" customFormat="1" x14ac:dyDescent="0.2">
      <c r="A15" s="4" t="s">
        <v>49</v>
      </c>
      <c r="B15" s="7">
        <v>22508.56693642</v>
      </c>
      <c r="C15" s="22">
        <f t="shared" si="0"/>
        <v>22508.56693642</v>
      </c>
      <c r="D15" s="29"/>
      <c r="E15" s="29"/>
      <c r="F15" s="29"/>
      <c r="G15" s="29"/>
      <c r="H15" s="29"/>
      <c r="I15" s="29"/>
    </row>
    <row r="16" spans="1:9" s="87" customFormat="1" x14ac:dyDescent="0.2">
      <c r="A16" s="4" t="s">
        <v>50</v>
      </c>
      <c r="B16" s="7">
        <v>2954.250086</v>
      </c>
      <c r="C16" s="22">
        <f t="shared" si="0"/>
        <v>2954.250086</v>
      </c>
      <c r="D16" s="29"/>
      <c r="E16" s="29"/>
      <c r="F16" s="29"/>
      <c r="G16" s="29"/>
      <c r="H16" s="29"/>
      <c r="I16" s="29"/>
    </row>
    <row r="17" spans="1:9" s="87" customFormat="1" x14ac:dyDescent="0.2">
      <c r="A17" s="4" t="s">
        <v>51</v>
      </c>
      <c r="B17" s="7">
        <v>0</v>
      </c>
      <c r="C17" s="22">
        <f t="shared" si="0"/>
        <v>0</v>
      </c>
      <c r="D17" s="29"/>
      <c r="E17" s="29"/>
      <c r="F17" s="29"/>
      <c r="G17" s="29"/>
      <c r="H17" s="29"/>
      <c r="I17" s="29"/>
    </row>
    <row r="18" spans="1:9" s="87" customFormat="1" x14ac:dyDescent="0.2">
      <c r="A18" s="4" t="s">
        <v>52</v>
      </c>
      <c r="B18" s="7">
        <v>2954.250086</v>
      </c>
      <c r="C18" s="22">
        <f t="shared" si="0"/>
        <v>2954.250086</v>
      </c>
      <c r="D18" s="29"/>
      <c r="E18" s="29"/>
      <c r="F18" s="29"/>
      <c r="G18" s="29"/>
      <c r="H18" s="29"/>
      <c r="I18" s="29"/>
    </row>
    <row r="19" spans="1:9" s="23" customFormat="1" x14ac:dyDescent="0.2">
      <c r="A19" s="4" t="s">
        <v>53</v>
      </c>
      <c r="B19" s="7">
        <v>6575.8260564399998</v>
      </c>
      <c r="C19" s="22">
        <f t="shared" si="0"/>
        <v>6575.8260564399998</v>
      </c>
      <c r="D19" s="22"/>
      <c r="E19" s="22"/>
      <c r="F19" s="22"/>
      <c r="G19" s="22"/>
      <c r="H19" s="22"/>
      <c r="I19" s="22"/>
    </row>
    <row r="20" spans="1:9" s="23" customFormat="1" x14ac:dyDescent="0.2">
      <c r="A20" s="10" t="s">
        <v>54</v>
      </c>
      <c r="B20" s="12">
        <v>0</v>
      </c>
      <c r="C20" s="22">
        <f t="shared" si="0"/>
        <v>0</v>
      </c>
      <c r="D20" s="22"/>
      <c r="E20" s="22"/>
      <c r="F20" s="22"/>
      <c r="G20" s="22"/>
      <c r="H20" s="22"/>
      <c r="I20" s="22"/>
    </row>
    <row r="21" spans="1:9" s="87" customFormat="1" x14ac:dyDescent="0.2">
      <c r="A21" s="10" t="s">
        <v>55</v>
      </c>
      <c r="B21" s="12">
        <v>0</v>
      </c>
      <c r="C21" s="22">
        <f t="shared" si="0"/>
        <v>0</v>
      </c>
      <c r="D21" s="29"/>
      <c r="E21" s="29"/>
      <c r="F21" s="29"/>
      <c r="G21" s="29"/>
      <c r="H21" s="29"/>
      <c r="I21" s="29"/>
    </row>
    <row r="22" spans="1:9" s="87" customFormat="1" x14ac:dyDescent="0.2">
      <c r="A22" s="4" t="s">
        <v>44</v>
      </c>
      <c r="B22" s="7">
        <v>0</v>
      </c>
      <c r="C22" s="22">
        <f t="shared" si="0"/>
        <v>0</v>
      </c>
      <c r="D22" s="29"/>
      <c r="E22" s="29"/>
      <c r="F22" s="29"/>
      <c r="G22" s="29"/>
      <c r="H22" s="29"/>
      <c r="I22" s="29"/>
    </row>
    <row r="23" spans="1:9" s="87" customFormat="1" x14ac:dyDescent="0.2">
      <c r="A23" s="4" t="s">
        <v>43</v>
      </c>
      <c r="B23" s="7">
        <v>0</v>
      </c>
      <c r="C23" s="22">
        <f t="shared" si="0"/>
        <v>0</v>
      </c>
      <c r="D23" s="29"/>
      <c r="E23" s="29"/>
      <c r="F23" s="29"/>
      <c r="G23" s="29"/>
      <c r="H23" s="29"/>
      <c r="I23" s="29"/>
    </row>
    <row r="24" spans="1:9" s="87" customFormat="1" x14ac:dyDescent="0.2">
      <c r="A24" s="4" t="s">
        <v>45</v>
      </c>
      <c r="B24" s="7">
        <v>0</v>
      </c>
      <c r="C24" s="22">
        <f t="shared" si="0"/>
        <v>0</v>
      </c>
      <c r="D24" s="29"/>
      <c r="E24" s="29"/>
      <c r="F24" s="29"/>
      <c r="G24" s="29"/>
      <c r="H24" s="29"/>
      <c r="I24" s="29"/>
    </row>
    <row r="25" spans="1:9" s="23" customFormat="1" x14ac:dyDescent="0.2">
      <c r="A25" s="4" t="s">
        <v>56</v>
      </c>
      <c r="B25" s="7">
        <v>0</v>
      </c>
      <c r="C25" s="22">
        <f t="shared" si="0"/>
        <v>0</v>
      </c>
      <c r="D25" s="22"/>
      <c r="E25" s="22"/>
      <c r="F25" s="22"/>
      <c r="G25" s="22"/>
      <c r="H25" s="22"/>
      <c r="I25" s="22"/>
    </row>
    <row r="26" spans="1:9" s="87" customFormat="1" x14ac:dyDescent="0.2">
      <c r="A26" s="10" t="s">
        <v>57</v>
      </c>
      <c r="B26" s="12">
        <v>5089.4489725800004</v>
      </c>
      <c r="C26" s="22">
        <f t="shared" si="0"/>
        <v>5089.4489725800004</v>
      </c>
      <c r="D26" s="29"/>
      <c r="E26" s="29"/>
      <c r="F26" s="29"/>
      <c r="G26" s="29"/>
      <c r="H26" s="29"/>
      <c r="I26" s="29"/>
    </row>
    <row r="27" spans="1:9" s="87" customFormat="1" x14ac:dyDescent="0.2">
      <c r="A27" s="4" t="s">
        <v>58</v>
      </c>
      <c r="B27" s="7">
        <v>332.96911789000001</v>
      </c>
      <c r="C27" s="22">
        <f t="shared" si="0"/>
        <v>332.96911789000001</v>
      </c>
      <c r="D27" s="29"/>
      <c r="E27" s="29"/>
      <c r="F27" s="29"/>
      <c r="G27" s="29"/>
      <c r="H27" s="29"/>
      <c r="I27" s="29"/>
    </row>
    <row r="28" spans="1:9" s="87" customFormat="1" x14ac:dyDescent="0.2">
      <c r="A28" s="4" t="s">
        <v>59</v>
      </c>
      <c r="B28" s="7">
        <v>0</v>
      </c>
      <c r="C28" s="22">
        <f t="shared" si="0"/>
        <v>0</v>
      </c>
      <c r="D28" s="29"/>
      <c r="E28" s="29"/>
      <c r="F28" s="29"/>
      <c r="G28" s="29"/>
      <c r="H28" s="29"/>
      <c r="I28" s="29"/>
    </row>
    <row r="29" spans="1:9" s="87" customFormat="1" ht="24" x14ac:dyDescent="0.2">
      <c r="A29" s="4" t="s">
        <v>60</v>
      </c>
      <c r="B29" s="7">
        <v>0</v>
      </c>
      <c r="C29" s="22">
        <f t="shared" si="0"/>
        <v>0</v>
      </c>
      <c r="D29" s="29"/>
      <c r="E29" s="29"/>
      <c r="F29" s="29"/>
      <c r="G29" s="29"/>
      <c r="H29" s="29"/>
      <c r="I29" s="29"/>
    </row>
    <row r="30" spans="1:9" s="87" customFormat="1" x14ac:dyDescent="0.2">
      <c r="A30" s="4" t="s">
        <v>61</v>
      </c>
      <c r="B30" s="7">
        <v>0</v>
      </c>
      <c r="C30" s="22">
        <f t="shared" si="0"/>
        <v>0</v>
      </c>
      <c r="D30" s="29"/>
      <c r="E30" s="29"/>
      <c r="F30" s="29"/>
      <c r="G30" s="29"/>
      <c r="H30" s="29"/>
      <c r="I30" s="29"/>
    </row>
    <row r="31" spans="1:9" s="87" customFormat="1" x14ac:dyDescent="0.2">
      <c r="A31" s="4" t="s">
        <v>62</v>
      </c>
      <c r="B31" s="7">
        <v>0</v>
      </c>
      <c r="C31" s="22">
        <f t="shared" si="0"/>
        <v>0</v>
      </c>
      <c r="D31" s="29"/>
      <c r="E31" s="29"/>
      <c r="F31" s="29"/>
      <c r="G31" s="29"/>
      <c r="H31" s="29"/>
      <c r="I31" s="29"/>
    </row>
    <row r="32" spans="1:9" s="87" customFormat="1" x14ac:dyDescent="0.2">
      <c r="A32" s="4" t="s">
        <v>63</v>
      </c>
      <c r="B32" s="7">
        <v>0</v>
      </c>
      <c r="C32" s="22">
        <f t="shared" si="0"/>
        <v>0</v>
      </c>
      <c r="D32" s="29"/>
      <c r="E32" s="29"/>
      <c r="F32" s="29"/>
      <c r="G32" s="29"/>
      <c r="H32" s="29"/>
      <c r="I32" s="29"/>
    </row>
    <row r="33" spans="1:12" s="23" customFormat="1" x14ac:dyDescent="0.2">
      <c r="A33" s="4" t="s">
        <v>64</v>
      </c>
      <c r="B33" s="7">
        <v>0</v>
      </c>
      <c r="C33" s="22">
        <f t="shared" si="0"/>
        <v>0</v>
      </c>
      <c r="D33" s="22"/>
      <c r="E33" s="22"/>
      <c r="F33" s="22"/>
      <c r="G33" s="22"/>
      <c r="H33" s="22"/>
      <c r="I33" s="22"/>
    </row>
    <row r="34" spans="1:12" s="23" customFormat="1" x14ac:dyDescent="0.2">
      <c r="A34" s="4" t="s">
        <v>65</v>
      </c>
      <c r="B34" s="7">
        <v>0</v>
      </c>
      <c r="C34" s="22">
        <f t="shared" si="0"/>
        <v>0</v>
      </c>
      <c r="D34" s="22"/>
      <c r="E34" s="22"/>
      <c r="F34" s="22"/>
      <c r="G34" s="22"/>
      <c r="H34" s="22"/>
      <c r="I34" s="22"/>
    </row>
    <row r="35" spans="1:12" s="87" customFormat="1" ht="24" x14ac:dyDescent="0.2">
      <c r="A35" s="4" t="s">
        <v>66</v>
      </c>
      <c r="B35" s="7">
        <v>0</v>
      </c>
      <c r="C35" s="22">
        <f t="shared" si="0"/>
        <v>0</v>
      </c>
      <c r="D35" s="29"/>
      <c r="E35" s="29"/>
      <c r="F35" s="29"/>
      <c r="G35" s="29"/>
      <c r="H35" s="29"/>
      <c r="I35" s="29"/>
    </row>
    <row r="36" spans="1:12" s="87" customFormat="1" x14ac:dyDescent="0.2">
      <c r="A36" s="4" t="s">
        <v>67</v>
      </c>
      <c r="B36" s="7">
        <v>0</v>
      </c>
      <c r="C36" s="22">
        <f t="shared" si="0"/>
        <v>0</v>
      </c>
      <c r="D36" s="29"/>
      <c r="E36" s="29"/>
      <c r="F36" s="29"/>
      <c r="G36" s="29"/>
      <c r="H36" s="29"/>
      <c r="I36" s="29"/>
    </row>
    <row r="37" spans="1:12" s="23" customFormat="1" x14ac:dyDescent="0.2">
      <c r="A37" s="4" t="s">
        <v>68</v>
      </c>
      <c r="B37" s="7">
        <v>0</v>
      </c>
      <c r="C37" s="22">
        <f t="shared" si="0"/>
        <v>0</v>
      </c>
      <c r="D37" s="22"/>
      <c r="E37" s="22"/>
      <c r="F37" s="22"/>
      <c r="G37" s="22"/>
      <c r="H37" s="22"/>
      <c r="I37" s="22"/>
    </row>
    <row r="38" spans="1:12" s="87" customFormat="1" x14ac:dyDescent="0.2">
      <c r="A38" s="4" t="s">
        <v>69</v>
      </c>
      <c r="B38" s="7">
        <v>0</v>
      </c>
      <c r="C38" s="22">
        <f t="shared" si="0"/>
        <v>0</v>
      </c>
      <c r="D38" s="29"/>
      <c r="E38" s="29"/>
      <c r="F38" s="29"/>
      <c r="G38" s="29"/>
      <c r="H38" s="29"/>
      <c r="I38" s="29"/>
    </row>
    <row r="39" spans="1:12" s="87" customFormat="1" ht="24" x14ac:dyDescent="0.2">
      <c r="A39" s="4" t="s">
        <v>70</v>
      </c>
      <c r="B39" s="7">
        <v>0</v>
      </c>
      <c r="C39" s="22">
        <f t="shared" si="0"/>
        <v>0</v>
      </c>
      <c r="D39" s="29"/>
      <c r="E39" s="29"/>
      <c r="F39" s="29"/>
      <c r="G39" s="29"/>
      <c r="H39" s="29"/>
      <c r="I39" s="29"/>
    </row>
    <row r="40" spans="1:12" s="23" customFormat="1" x14ac:dyDescent="0.2">
      <c r="A40" s="4" t="s">
        <v>71</v>
      </c>
      <c r="B40" s="7">
        <v>332.96911789000001</v>
      </c>
      <c r="C40" s="22">
        <f t="shared" si="0"/>
        <v>332.96911789000001</v>
      </c>
      <c r="D40" s="22"/>
      <c r="E40" s="22"/>
      <c r="F40" s="22"/>
      <c r="G40" s="22"/>
      <c r="H40" s="22"/>
      <c r="I40" s="22"/>
    </row>
    <row r="41" spans="1:12" s="87" customFormat="1" x14ac:dyDescent="0.2">
      <c r="A41" s="4" t="s">
        <v>72</v>
      </c>
      <c r="B41" s="7">
        <v>0</v>
      </c>
      <c r="C41" s="22">
        <f t="shared" si="0"/>
        <v>0</v>
      </c>
      <c r="D41" s="29"/>
      <c r="E41" s="29"/>
      <c r="F41" s="29"/>
      <c r="G41" s="29"/>
      <c r="H41" s="29"/>
      <c r="I41" s="29"/>
    </row>
    <row r="42" spans="1:12" s="87" customFormat="1" x14ac:dyDescent="0.2">
      <c r="A42" s="4" t="s">
        <v>73</v>
      </c>
      <c r="B42" s="7">
        <v>4733.2773046900002</v>
      </c>
      <c r="C42" s="22">
        <f t="shared" si="0"/>
        <v>4733.2773046900002</v>
      </c>
      <c r="D42" s="29"/>
      <c r="E42" s="29"/>
      <c r="F42" s="29"/>
      <c r="G42" s="29"/>
      <c r="H42" s="29"/>
      <c r="I42" s="29"/>
    </row>
    <row r="43" spans="1:12" s="87" customFormat="1" x14ac:dyDescent="0.2">
      <c r="A43" s="4" t="s">
        <v>74</v>
      </c>
      <c r="B43" s="7">
        <v>23.202549999999999</v>
      </c>
      <c r="C43" s="22">
        <f t="shared" si="0"/>
        <v>23.202549999999999</v>
      </c>
      <c r="D43" s="29"/>
      <c r="E43" s="29"/>
      <c r="F43" s="29"/>
      <c r="G43" s="29"/>
      <c r="H43" s="29"/>
      <c r="I43" s="29"/>
    </row>
    <row r="44" spans="1:12" s="23" customFormat="1" x14ac:dyDescent="0.2">
      <c r="A44" s="4" t="s">
        <v>75</v>
      </c>
      <c r="B44" s="7">
        <v>0</v>
      </c>
      <c r="C44" s="22">
        <f t="shared" si="0"/>
        <v>0</v>
      </c>
      <c r="D44" s="22"/>
      <c r="E44" s="22"/>
      <c r="F44" s="22"/>
      <c r="G44" s="22"/>
      <c r="H44" s="22"/>
      <c r="I44" s="22"/>
    </row>
    <row r="45" spans="1:12" s="87" customFormat="1" x14ac:dyDescent="0.2">
      <c r="A45" s="10" t="s">
        <v>76</v>
      </c>
      <c r="B45" s="12">
        <v>2331.0884900000001</v>
      </c>
      <c r="C45" s="22">
        <f t="shared" si="0"/>
        <v>2331.0884900000001</v>
      </c>
      <c r="D45" s="29"/>
      <c r="E45" s="29"/>
      <c r="F45" s="29"/>
      <c r="G45" s="29"/>
      <c r="H45" s="29"/>
      <c r="I45" s="29"/>
    </row>
    <row r="46" spans="1:12" s="87" customFormat="1" x14ac:dyDescent="0.2">
      <c r="A46" s="10" t="s">
        <v>77</v>
      </c>
      <c r="B46" s="12">
        <v>2331.0884900000001</v>
      </c>
      <c r="C46" s="22">
        <f t="shared" si="0"/>
        <v>2331.0884900000001</v>
      </c>
      <c r="D46" s="29"/>
      <c r="E46" s="29"/>
      <c r="F46" s="29"/>
      <c r="G46" s="29"/>
      <c r="H46" s="29"/>
      <c r="I46" s="29"/>
    </row>
    <row r="47" spans="1:12" x14ac:dyDescent="0.2">
      <c r="A47" s="4" t="s">
        <v>78</v>
      </c>
      <c r="B47" s="7">
        <v>2331.0884900000001</v>
      </c>
      <c r="C47" s="22">
        <f t="shared" si="0"/>
        <v>2331.0884900000001</v>
      </c>
      <c r="D47" s="52"/>
      <c r="E47" s="52"/>
      <c r="F47" s="52"/>
      <c r="G47" s="52"/>
      <c r="H47" s="52"/>
      <c r="I47" s="52"/>
      <c r="J47" s="52"/>
      <c r="K47" s="52"/>
      <c r="L47" s="52"/>
    </row>
    <row r="48" spans="1:12" x14ac:dyDescent="0.2">
      <c r="A48" s="4" t="s">
        <v>79</v>
      </c>
      <c r="B48" s="7">
        <v>0</v>
      </c>
      <c r="C48" s="22">
        <f t="shared" si="0"/>
        <v>0</v>
      </c>
    </row>
    <row r="49" spans="1:3" x14ac:dyDescent="0.2">
      <c r="A49" s="10" t="s">
        <v>80</v>
      </c>
      <c r="B49" s="12">
        <v>0</v>
      </c>
      <c r="C49" s="22">
        <f t="shared" si="0"/>
        <v>0</v>
      </c>
    </row>
    <row r="50" spans="1:3" x14ac:dyDescent="0.2">
      <c r="A50" s="4" t="s">
        <v>81</v>
      </c>
      <c r="B50" s="7">
        <v>0</v>
      </c>
      <c r="C50" s="22">
        <f t="shared" si="0"/>
        <v>0</v>
      </c>
    </row>
    <row r="51" spans="1:3" x14ac:dyDescent="0.2">
      <c r="A51" s="4" t="s">
        <v>82</v>
      </c>
      <c r="B51" s="7">
        <v>0</v>
      </c>
      <c r="C51" s="22">
        <f t="shared" si="0"/>
        <v>0</v>
      </c>
    </row>
    <row r="52" spans="1:3" x14ac:dyDescent="0.2">
      <c r="A52" s="10" t="s">
        <v>83</v>
      </c>
      <c r="B52" s="12">
        <v>0</v>
      </c>
      <c r="C52" s="22">
        <f t="shared" si="0"/>
        <v>0</v>
      </c>
    </row>
    <row r="53" spans="1:3" x14ac:dyDescent="0.2">
      <c r="A53" s="4" t="s">
        <v>58</v>
      </c>
      <c r="B53" s="7">
        <v>0</v>
      </c>
      <c r="C53" s="22">
        <f t="shared" si="0"/>
        <v>0</v>
      </c>
    </row>
    <row r="54" spans="1:3" x14ac:dyDescent="0.2">
      <c r="A54" s="4" t="s">
        <v>84</v>
      </c>
      <c r="B54" s="7">
        <v>0</v>
      </c>
      <c r="C54" s="22">
        <f t="shared" si="0"/>
        <v>0</v>
      </c>
    </row>
    <row r="55" spans="1:3" x14ac:dyDescent="0.2">
      <c r="A55" s="4" t="s">
        <v>63</v>
      </c>
      <c r="B55" s="7">
        <v>0</v>
      </c>
      <c r="C55" s="22">
        <f t="shared" si="0"/>
        <v>0</v>
      </c>
    </row>
    <row r="56" spans="1:3" x14ac:dyDescent="0.2">
      <c r="A56" s="4" t="s">
        <v>65</v>
      </c>
      <c r="B56" s="7">
        <v>0</v>
      </c>
      <c r="C56" s="22">
        <f t="shared" si="0"/>
        <v>0</v>
      </c>
    </row>
    <row r="57" spans="1:3" x14ac:dyDescent="0.2">
      <c r="A57" s="4" t="s">
        <v>85</v>
      </c>
      <c r="B57" s="7">
        <v>0</v>
      </c>
      <c r="C57" s="22">
        <f t="shared" si="0"/>
        <v>0</v>
      </c>
    </row>
    <row r="58" spans="1:3" x14ac:dyDescent="0.2">
      <c r="A58" s="4" t="s">
        <v>86</v>
      </c>
      <c r="B58" s="7">
        <v>0</v>
      </c>
      <c r="C58" s="22">
        <f t="shared" si="0"/>
        <v>0</v>
      </c>
    </row>
    <row r="59" spans="1:3" x14ac:dyDescent="0.2">
      <c r="A59" s="4" t="s">
        <v>67</v>
      </c>
      <c r="B59" s="7">
        <v>0</v>
      </c>
      <c r="C59" s="22">
        <f t="shared" si="0"/>
        <v>0</v>
      </c>
    </row>
    <row r="60" spans="1:3" x14ac:dyDescent="0.2">
      <c r="A60" s="4" t="s">
        <v>87</v>
      </c>
      <c r="B60" s="7">
        <v>0</v>
      </c>
      <c r="C60" s="22">
        <f t="shared" si="0"/>
        <v>0</v>
      </c>
    </row>
    <row r="61" spans="1:3" x14ac:dyDescent="0.2">
      <c r="A61" s="4" t="s">
        <v>69</v>
      </c>
      <c r="B61" s="7">
        <v>0</v>
      </c>
      <c r="C61" s="22">
        <f t="shared" si="0"/>
        <v>0</v>
      </c>
    </row>
    <row r="62" spans="1:3" x14ac:dyDescent="0.2">
      <c r="A62" s="4" t="s">
        <v>71</v>
      </c>
      <c r="B62" s="7">
        <v>0</v>
      </c>
      <c r="C62" s="22">
        <f t="shared" si="0"/>
        <v>0</v>
      </c>
    </row>
    <row r="63" spans="1:3" x14ac:dyDescent="0.2">
      <c r="A63" s="4" t="s">
        <v>72</v>
      </c>
      <c r="B63" s="7">
        <v>0</v>
      </c>
      <c r="C63" s="22">
        <f t="shared" si="0"/>
        <v>0</v>
      </c>
    </row>
    <row r="64" spans="1:3" x14ac:dyDescent="0.2">
      <c r="A64" s="4" t="s">
        <v>88</v>
      </c>
      <c r="B64" s="7">
        <v>0</v>
      </c>
      <c r="C64" s="22">
        <f t="shared" si="0"/>
        <v>0</v>
      </c>
    </row>
    <row r="65" spans="1:3" x14ac:dyDescent="0.2">
      <c r="A65" s="4" t="s">
        <v>73</v>
      </c>
      <c r="B65" s="7">
        <v>0</v>
      </c>
      <c r="C65" s="22">
        <f t="shared" si="0"/>
        <v>0</v>
      </c>
    </row>
    <row r="66" spans="1:3" x14ac:dyDescent="0.2">
      <c r="A66" s="4" t="s">
        <v>74</v>
      </c>
      <c r="B66" s="7">
        <v>0</v>
      </c>
      <c r="C66" s="22">
        <f t="shared" si="0"/>
        <v>0</v>
      </c>
    </row>
    <row r="67" spans="1:3" x14ac:dyDescent="0.2">
      <c r="A67" s="10" t="s">
        <v>89</v>
      </c>
      <c r="B67" s="12">
        <v>0</v>
      </c>
      <c r="C67" s="22">
        <f t="shared" si="0"/>
        <v>0</v>
      </c>
    </row>
    <row r="68" spans="1:3" x14ac:dyDescent="0.2">
      <c r="A68" s="4" t="s">
        <v>90</v>
      </c>
      <c r="B68" s="7">
        <v>0</v>
      </c>
      <c r="C68" s="22">
        <f t="shared" si="0"/>
        <v>0</v>
      </c>
    </row>
    <row r="69" spans="1:3" x14ac:dyDescent="0.2">
      <c r="A69" s="4" t="s">
        <v>91</v>
      </c>
      <c r="B69" s="7">
        <v>0</v>
      </c>
      <c r="C69" s="22">
        <f t="shared" si="0"/>
        <v>0</v>
      </c>
    </row>
    <row r="70" spans="1:3" ht="13.5" thickBot="1" x14ac:dyDescent="0.25">
      <c r="B70" s="5"/>
    </row>
    <row r="71"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EBBCF-C962-47D5-9E37-140655C05C90}">
  <sheetPr>
    <tabColor rgb="FF00B0F0"/>
  </sheetPr>
  <dimension ref="A18:G71"/>
  <sheetViews>
    <sheetView workbookViewId="0">
      <selection activeCell="L22" sqref="L22"/>
    </sheetView>
  </sheetViews>
  <sheetFormatPr baseColWidth="10" defaultColWidth="11.42578125" defaultRowHeight="15" x14ac:dyDescent="0.25"/>
  <cols>
    <col min="1" max="6" width="11.42578125" style="178"/>
    <col min="7" max="7" width="14.140625" style="178" customWidth="1"/>
    <col min="8" max="16384" width="11.42578125" style="178"/>
  </cols>
  <sheetData>
    <row r="18" spans="1:7" ht="99.75" customHeight="1" x14ac:dyDescent="0.7">
      <c r="A18" s="222" t="s">
        <v>95</v>
      </c>
      <c r="B18" s="222"/>
      <c r="C18" s="222"/>
      <c r="D18" s="222"/>
      <c r="E18" s="222"/>
      <c r="F18" s="222"/>
      <c r="G18" s="222"/>
    </row>
    <row r="20" spans="1:7" ht="46.5" x14ac:dyDescent="0.7">
      <c r="A20" s="223"/>
      <c r="B20" s="223"/>
      <c r="C20" s="223"/>
      <c r="D20" s="223"/>
      <c r="E20" s="223"/>
      <c r="F20" s="223"/>
      <c r="G20" s="223"/>
    </row>
    <row r="71" spans="2:2" x14ac:dyDescent="0.25">
      <c r="B71" s="179"/>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B54B9-ECCC-43AB-8DA7-4B8B5A0E8DE0}">
  <sheetPr>
    <tabColor theme="9" tint="0.39997558519241921"/>
  </sheetPr>
  <dimension ref="A1:J71"/>
  <sheetViews>
    <sheetView showGridLines="0" defaultGridColor="0" colorId="60" zoomScaleNormal="100" workbookViewId="0">
      <selection activeCell="H12" sqref="H12"/>
    </sheetView>
  </sheetViews>
  <sheetFormatPr baseColWidth="10" defaultColWidth="11.42578125" defaultRowHeight="12.75" x14ac:dyDescent="0.2"/>
  <cols>
    <col min="1" max="1" width="57" style="181" customWidth="1"/>
    <col min="2" max="5" width="11.42578125" style="181"/>
    <col min="6" max="6" width="13" style="181" customWidth="1"/>
    <col min="7" max="7" width="11.42578125" style="181"/>
    <col min="8" max="8" width="14.140625" style="181" customWidth="1"/>
    <col min="9" max="16384" width="11.42578125" style="181"/>
  </cols>
  <sheetData>
    <row r="1" spans="1:10" x14ac:dyDescent="0.2">
      <c r="A1" s="180" t="s">
        <v>0</v>
      </c>
      <c r="H1" s="52"/>
    </row>
    <row r="2" spans="1:10" x14ac:dyDescent="0.2">
      <c r="A2" s="180" t="s">
        <v>2</v>
      </c>
      <c r="H2" s="52"/>
    </row>
    <row r="3" spans="1:10" x14ac:dyDescent="0.2">
      <c r="A3" s="180" t="s">
        <v>3</v>
      </c>
      <c r="H3" s="52"/>
    </row>
    <row r="4" spans="1:10" x14ac:dyDescent="0.2">
      <c r="H4" s="52"/>
    </row>
    <row r="5" spans="1:10" x14ac:dyDescent="0.2">
      <c r="A5" s="224" t="s">
        <v>4</v>
      </c>
      <c r="B5" s="224"/>
      <c r="C5" s="224"/>
      <c r="D5" s="224"/>
      <c r="E5" s="224"/>
      <c r="F5" s="224"/>
      <c r="G5" s="224"/>
      <c r="H5" s="190"/>
    </row>
    <row r="6" spans="1:10" x14ac:dyDescent="0.2">
      <c r="A6" s="224" t="s">
        <v>468</v>
      </c>
      <c r="B6" s="224"/>
      <c r="C6" s="224"/>
      <c r="D6" s="224"/>
      <c r="E6" s="224"/>
      <c r="F6" s="224"/>
      <c r="G6" s="224"/>
      <c r="H6" s="191"/>
    </row>
    <row r="7" spans="1:10" x14ac:dyDescent="0.2">
      <c r="A7" s="224">
        <v>2021</v>
      </c>
      <c r="B7" s="224"/>
      <c r="C7" s="224"/>
      <c r="D7" s="224"/>
      <c r="E7" s="224"/>
      <c r="F7" s="224"/>
      <c r="G7" s="224"/>
      <c r="H7" s="190"/>
    </row>
    <row r="8" spans="1:10" x14ac:dyDescent="0.2">
      <c r="A8" s="224" t="s">
        <v>6</v>
      </c>
      <c r="B8" s="224"/>
      <c r="C8" s="224"/>
      <c r="D8" s="224"/>
      <c r="E8" s="224"/>
      <c r="F8" s="224"/>
      <c r="G8" s="224"/>
      <c r="H8" s="190"/>
    </row>
    <row r="9" spans="1:10" ht="13.5" thickBot="1" x14ac:dyDescent="0.25">
      <c r="H9" s="52"/>
    </row>
    <row r="10" spans="1:10" ht="76.5" customHeight="1" thickTop="1" thickBot="1" x14ac:dyDescent="0.25">
      <c r="A10" s="182" t="s">
        <v>1</v>
      </c>
      <c r="B10" s="182" t="s">
        <v>103</v>
      </c>
      <c r="C10" s="182" t="s">
        <v>12</v>
      </c>
      <c r="D10" s="182" t="s">
        <v>104</v>
      </c>
      <c r="E10" s="182" t="s">
        <v>41</v>
      </c>
      <c r="F10" s="182" t="s">
        <v>13</v>
      </c>
      <c r="G10" s="182" t="s">
        <v>42</v>
      </c>
      <c r="H10" s="183"/>
      <c r="J10" s="13"/>
    </row>
    <row r="11" spans="1:10" s="23" customFormat="1" ht="13.5" thickTop="1" x14ac:dyDescent="0.2">
      <c r="A11" s="184"/>
      <c r="B11" s="22"/>
      <c r="C11" s="22"/>
      <c r="D11" s="22"/>
      <c r="E11" s="22"/>
      <c r="F11" s="22"/>
      <c r="G11" s="22"/>
      <c r="H11" s="22"/>
    </row>
    <row r="12" spans="1:10" s="23" customFormat="1" x14ac:dyDescent="0.2">
      <c r="A12" s="10" t="s">
        <v>46</v>
      </c>
      <c r="B12" s="22"/>
      <c r="C12" s="11">
        <v>616439.75653863</v>
      </c>
      <c r="D12" s="22"/>
      <c r="E12" s="12">
        <v>41251.644899999897</v>
      </c>
      <c r="F12" s="11">
        <v>290781.43238833197</v>
      </c>
      <c r="G12" s="22">
        <f>SUM(B12:F12)</f>
        <v>948472.83382696193</v>
      </c>
      <c r="H12" s="22"/>
    </row>
    <row r="13" spans="1:10" s="23" customFormat="1" x14ac:dyDescent="0.2">
      <c r="A13" s="10" t="s">
        <v>47</v>
      </c>
      <c r="B13" s="22"/>
      <c r="C13" s="11">
        <v>616439.75653863</v>
      </c>
      <c r="D13" s="22"/>
      <c r="E13" s="12">
        <v>41313.375516069602</v>
      </c>
      <c r="F13" s="11">
        <v>290781.43238833197</v>
      </c>
      <c r="G13" s="22">
        <f t="shared" ref="G13:G69" si="0">SUM(B13:F13)</f>
        <v>948534.56444303156</v>
      </c>
      <c r="H13" s="22"/>
    </row>
    <row r="14" spans="1:10" s="87" customFormat="1" x14ac:dyDescent="0.2">
      <c r="A14" s="10" t="s">
        <v>48</v>
      </c>
      <c r="B14" s="22"/>
      <c r="C14" s="11">
        <v>587006.23496131005</v>
      </c>
      <c r="D14" s="22"/>
      <c r="E14" s="12">
        <v>30383.1036672724</v>
      </c>
      <c r="F14" s="11">
        <v>279496.42728407198</v>
      </c>
      <c r="G14" s="22">
        <f t="shared" si="0"/>
        <v>896885.76591265434</v>
      </c>
      <c r="H14" s="29"/>
    </row>
    <row r="15" spans="1:10" s="87" customFormat="1" x14ac:dyDescent="0.2">
      <c r="A15" s="4" t="s">
        <v>49</v>
      </c>
      <c r="B15" s="29"/>
      <c r="C15" s="6">
        <v>383601.82703114999</v>
      </c>
      <c r="D15" s="29"/>
      <c r="E15" s="7">
        <v>14727.0940491375</v>
      </c>
      <c r="F15" s="6">
        <v>183541.216625512</v>
      </c>
      <c r="G15" s="22">
        <f t="shared" si="0"/>
        <v>581870.13770579943</v>
      </c>
      <c r="H15" s="29"/>
    </row>
    <row r="16" spans="1:10" s="87" customFormat="1" x14ac:dyDescent="0.2">
      <c r="A16" s="4" t="s">
        <v>50</v>
      </c>
      <c r="B16" s="29"/>
      <c r="C16" s="6">
        <v>37554.486118649998</v>
      </c>
      <c r="D16" s="29"/>
      <c r="E16" s="7">
        <v>2904.14211488</v>
      </c>
      <c r="F16" s="6">
        <v>24817.957100290001</v>
      </c>
      <c r="G16" s="22">
        <f t="shared" si="0"/>
        <v>65276.585333819996</v>
      </c>
      <c r="H16" s="29"/>
    </row>
    <row r="17" spans="1:8" s="87" customFormat="1" x14ac:dyDescent="0.2">
      <c r="A17" s="4" t="s">
        <v>51</v>
      </c>
      <c r="B17" s="29"/>
      <c r="C17" s="6">
        <v>49.630955999999998</v>
      </c>
      <c r="D17" s="29"/>
      <c r="E17" s="7">
        <v>785.94201461</v>
      </c>
      <c r="F17" s="6">
        <v>107.8694447</v>
      </c>
      <c r="G17" s="22">
        <f t="shared" si="0"/>
        <v>943.44241531</v>
      </c>
      <c r="H17" s="29"/>
    </row>
    <row r="18" spans="1:8" s="87" customFormat="1" x14ac:dyDescent="0.2">
      <c r="A18" s="4" t="s">
        <v>52</v>
      </c>
      <c r="B18" s="29"/>
      <c r="C18" s="6">
        <v>37504.855162649998</v>
      </c>
      <c r="D18" s="29"/>
      <c r="E18" s="7">
        <v>2118.2001002699999</v>
      </c>
      <c r="F18" s="6">
        <v>24710.087655589999</v>
      </c>
      <c r="G18" s="22">
        <f t="shared" si="0"/>
        <v>64333.142918509999</v>
      </c>
      <c r="H18" s="29"/>
    </row>
    <row r="19" spans="1:8" s="87" customFormat="1" x14ac:dyDescent="0.2">
      <c r="A19" s="4" t="s">
        <v>53</v>
      </c>
      <c r="B19" s="22"/>
      <c r="C19" s="6">
        <v>84677.994483899995</v>
      </c>
      <c r="D19" s="22"/>
      <c r="E19" s="7">
        <v>10603.3680288122</v>
      </c>
      <c r="F19" s="6">
        <v>49373.993609980003</v>
      </c>
      <c r="G19" s="22">
        <f t="shared" si="0"/>
        <v>144655.3561226922</v>
      </c>
      <c r="H19" s="29"/>
    </row>
    <row r="20" spans="1:8" s="87" customFormat="1" x14ac:dyDescent="0.2">
      <c r="A20" s="10" t="s">
        <v>54</v>
      </c>
      <c r="B20" s="22"/>
      <c r="C20" s="11">
        <v>0</v>
      </c>
      <c r="D20" s="22"/>
      <c r="E20" s="12">
        <v>0</v>
      </c>
      <c r="F20" s="11">
        <v>0</v>
      </c>
      <c r="G20" s="22">
        <f t="shared" si="0"/>
        <v>0</v>
      </c>
      <c r="H20" s="29"/>
    </row>
    <row r="21" spans="1:8" s="87" customFormat="1" x14ac:dyDescent="0.2">
      <c r="A21" s="10" t="s">
        <v>55</v>
      </c>
      <c r="B21" s="29"/>
      <c r="C21" s="11">
        <v>0</v>
      </c>
      <c r="D21" s="29"/>
      <c r="E21" s="12">
        <v>0</v>
      </c>
      <c r="F21" s="11">
        <v>0</v>
      </c>
      <c r="G21" s="22">
        <f t="shared" si="0"/>
        <v>0</v>
      </c>
      <c r="H21" s="29"/>
    </row>
    <row r="22" spans="1:8" s="23" customFormat="1" x14ac:dyDescent="0.2">
      <c r="A22" s="4" t="s">
        <v>44</v>
      </c>
      <c r="B22" s="29"/>
      <c r="C22" s="6">
        <v>0</v>
      </c>
      <c r="D22" s="29"/>
      <c r="E22" s="7">
        <v>0</v>
      </c>
      <c r="F22" s="6">
        <v>0</v>
      </c>
      <c r="G22" s="22">
        <f t="shared" si="0"/>
        <v>0</v>
      </c>
      <c r="H22" s="22"/>
    </row>
    <row r="23" spans="1:8" s="23" customFormat="1" x14ac:dyDescent="0.2">
      <c r="A23" s="4" t="s">
        <v>43</v>
      </c>
      <c r="B23" s="29"/>
      <c r="C23" s="6">
        <v>0</v>
      </c>
      <c r="D23" s="29"/>
      <c r="E23" s="7">
        <v>0</v>
      </c>
      <c r="F23" s="6">
        <v>0</v>
      </c>
      <c r="G23" s="22">
        <f t="shared" si="0"/>
        <v>0</v>
      </c>
      <c r="H23" s="22"/>
    </row>
    <row r="24" spans="1:8" s="87" customFormat="1" x14ac:dyDescent="0.2">
      <c r="A24" s="4" t="s">
        <v>45</v>
      </c>
      <c r="B24" s="29"/>
      <c r="C24" s="6">
        <v>0</v>
      </c>
      <c r="D24" s="29"/>
      <c r="E24" s="7">
        <v>0</v>
      </c>
      <c r="F24" s="6">
        <v>0</v>
      </c>
      <c r="G24" s="22">
        <f t="shared" si="0"/>
        <v>0</v>
      </c>
      <c r="H24" s="29"/>
    </row>
    <row r="25" spans="1:8" s="87" customFormat="1" x14ac:dyDescent="0.2">
      <c r="A25" s="4" t="s">
        <v>56</v>
      </c>
      <c r="B25" s="22"/>
      <c r="C25" s="6">
        <v>0</v>
      </c>
      <c r="D25" s="22"/>
      <c r="E25" s="7">
        <v>0</v>
      </c>
      <c r="F25" s="6">
        <v>0</v>
      </c>
      <c r="G25" s="22">
        <f t="shared" si="0"/>
        <v>0</v>
      </c>
      <c r="H25" s="29"/>
    </row>
    <row r="26" spans="1:8" s="87" customFormat="1" x14ac:dyDescent="0.2">
      <c r="A26" s="10" t="s">
        <v>57</v>
      </c>
      <c r="B26" s="29"/>
      <c r="C26" s="11">
        <v>81171.927327609999</v>
      </c>
      <c r="D26" s="29"/>
      <c r="E26" s="12">
        <v>2148.4994744426999</v>
      </c>
      <c r="F26" s="11">
        <v>21763.25994829</v>
      </c>
      <c r="G26" s="22">
        <f t="shared" si="0"/>
        <v>105083.68675034269</v>
      </c>
      <c r="H26" s="29"/>
    </row>
    <row r="27" spans="1:8" s="87" customFormat="1" x14ac:dyDescent="0.2">
      <c r="A27" s="4" t="s">
        <v>58</v>
      </c>
      <c r="B27" s="29"/>
      <c r="C27" s="6">
        <v>11928.7511165</v>
      </c>
      <c r="D27" s="29"/>
      <c r="E27" s="7">
        <v>98.894323999999997</v>
      </c>
      <c r="F27" s="6">
        <v>4589.9380086600004</v>
      </c>
      <c r="G27" s="22">
        <f t="shared" si="0"/>
        <v>16617.58344916</v>
      </c>
      <c r="H27" s="29"/>
    </row>
    <row r="28" spans="1:8" s="23" customFormat="1" x14ac:dyDescent="0.2">
      <c r="A28" s="4" t="s">
        <v>59</v>
      </c>
      <c r="B28" s="29"/>
      <c r="C28" s="6">
        <v>0</v>
      </c>
      <c r="D28" s="29"/>
      <c r="E28" s="7">
        <v>0</v>
      </c>
      <c r="F28" s="6">
        <v>0</v>
      </c>
      <c r="G28" s="22">
        <f t="shared" si="0"/>
        <v>0</v>
      </c>
      <c r="H28" s="22"/>
    </row>
    <row r="29" spans="1:8" s="87" customFormat="1" x14ac:dyDescent="0.2">
      <c r="A29" s="4" t="s">
        <v>60</v>
      </c>
      <c r="B29" s="29"/>
      <c r="C29" s="6">
        <v>0</v>
      </c>
      <c r="D29" s="29"/>
      <c r="E29" s="7">
        <v>0</v>
      </c>
      <c r="F29" s="6">
        <v>0</v>
      </c>
      <c r="G29" s="22">
        <f t="shared" si="0"/>
        <v>0</v>
      </c>
      <c r="H29" s="29"/>
    </row>
    <row r="30" spans="1:8" s="87" customFormat="1" x14ac:dyDescent="0.2">
      <c r="A30" s="4" t="s">
        <v>61</v>
      </c>
      <c r="B30" s="29"/>
      <c r="C30" s="6">
        <v>0</v>
      </c>
      <c r="D30" s="29"/>
      <c r="E30" s="7">
        <v>0</v>
      </c>
      <c r="F30" s="6">
        <v>1782.5527451200001</v>
      </c>
      <c r="G30" s="22">
        <f t="shared" si="0"/>
        <v>1782.5527451200001</v>
      </c>
      <c r="H30" s="29"/>
    </row>
    <row r="31" spans="1:8" s="87" customFormat="1" x14ac:dyDescent="0.2">
      <c r="A31" s="4" t="s">
        <v>62</v>
      </c>
      <c r="B31" s="29"/>
      <c r="C31" s="6">
        <v>0</v>
      </c>
      <c r="D31" s="29"/>
      <c r="E31" s="7">
        <v>0</v>
      </c>
      <c r="F31" s="6">
        <v>0</v>
      </c>
      <c r="G31" s="22">
        <f t="shared" si="0"/>
        <v>0</v>
      </c>
      <c r="H31" s="29"/>
    </row>
    <row r="32" spans="1:8" s="87" customFormat="1" x14ac:dyDescent="0.2">
      <c r="A32" s="4" t="s">
        <v>63</v>
      </c>
      <c r="B32" s="29"/>
      <c r="C32" s="6">
        <v>0</v>
      </c>
      <c r="D32" s="29"/>
      <c r="E32" s="7">
        <v>0</v>
      </c>
      <c r="F32" s="6">
        <v>0</v>
      </c>
      <c r="G32" s="22">
        <f t="shared" si="0"/>
        <v>0</v>
      </c>
      <c r="H32" s="29"/>
    </row>
    <row r="33" spans="1:8" s="87" customFormat="1" x14ac:dyDescent="0.2">
      <c r="A33" s="4" t="s">
        <v>64</v>
      </c>
      <c r="B33" s="29"/>
      <c r="C33" s="6">
        <v>0</v>
      </c>
      <c r="D33" s="29"/>
      <c r="E33" s="7">
        <v>0</v>
      </c>
      <c r="F33" s="6">
        <v>0</v>
      </c>
      <c r="G33" s="22">
        <f t="shared" si="0"/>
        <v>0</v>
      </c>
      <c r="H33" s="29"/>
    </row>
    <row r="34" spans="1:8" s="87" customFormat="1" x14ac:dyDescent="0.2">
      <c r="A34" s="4" t="s">
        <v>65</v>
      </c>
      <c r="B34" s="29"/>
      <c r="C34" s="6">
        <v>0</v>
      </c>
      <c r="D34" s="29"/>
      <c r="E34" s="7">
        <v>0</v>
      </c>
      <c r="F34" s="6">
        <v>0</v>
      </c>
      <c r="G34" s="22">
        <f t="shared" si="0"/>
        <v>0</v>
      </c>
      <c r="H34" s="29"/>
    </row>
    <row r="35" spans="1:8" s="87" customFormat="1" x14ac:dyDescent="0.2">
      <c r="A35" s="4" t="s">
        <v>66</v>
      </c>
      <c r="B35" s="29"/>
      <c r="C35" s="6">
        <v>0</v>
      </c>
      <c r="D35" s="29"/>
      <c r="E35" s="7">
        <v>0</v>
      </c>
      <c r="F35" s="6">
        <v>0</v>
      </c>
      <c r="G35" s="22">
        <f t="shared" si="0"/>
        <v>0</v>
      </c>
      <c r="H35" s="29"/>
    </row>
    <row r="36" spans="1:8" s="87" customFormat="1" x14ac:dyDescent="0.2">
      <c r="A36" s="4" t="s">
        <v>67</v>
      </c>
      <c r="B36" s="29"/>
      <c r="C36" s="6">
        <v>6.9041968999999996</v>
      </c>
      <c r="D36" s="29"/>
      <c r="E36" s="7">
        <v>0</v>
      </c>
      <c r="F36" s="6">
        <v>0</v>
      </c>
      <c r="G36" s="22">
        <f t="shared" si="0"/>
        <v>6.9041968999999996</v>
      </c>
      <c r="H36" s="29"/>
    </row>
    <row r="37" spans="1:8" s="87" customFormat="1" x14ac:dyDescent="0.2">
      <c r="A37" s="4" t="s">
        <v>68</v>
      </c>
      <c r="B37" s="29"/>
      <c r="C37" s="6">
        <v>0</v>
      </c>
      <c r="D37" s="29"/>
      <c r="E37" s="7">
        <v>0</v>
      </c>
      <c r="F37" s="6">
        <v>0</v>
      </c>
      <c r="G37" s="22">
        <f t="shared" si="0"/>
        <v>0</v>
      </c>
      <c r="H37" s="29"/>
    </row>
    <row r="38" spans="1:8" s="87" customFormat="1" x14ac:dyDescent="0.2">
      <c r="A38" s="4" t="s">
        <v>69</v>
      </c>
      <c r="B38" s="29"/>
      <c r="C38" s="6">
        <v>211.95314629999999</v>
      </c>
      <c r="D38" s="29"/>
      <c r="E38" s="7">
        <v>98.894323999999997</v>
      </c>
      <c r="F38" s="6">
        <v>42.890476870000001</v>
      </c>
      <c r="G38" s="22">
        <f t="shared" si="0"/>
        <v>353.73794716999998</v>
      </c>
      <c r="H38" s="29"/>
    </row>
    <row r="39" spans="1:8" s="87" customFormat="1" x14ac:dyDescent="0.2">
      <c r="A39" s="4" t="s">
        <v>70</v>
      </c>
      <c r="B39" s="29"/>
      <c r="C39" s="6">
        <v>0</v>
      </c>
      <c r="D39" s="29"/>
      <c r="E39" s="7">
        <v>0</v>
      </c>
      <c r="F39" s="6">
        <v>0</v>
      </c>
      <c r="G39" s="22">
        <f t="shared" si="0"/>
        <v>0</v>
      </c>
      <c r="H39" s="29"/>
    </row>
    <row r="40" spans="1:8" s="87" customFormat="1" x14ac:dyDescent="0.2">
      <c r="A40" s="4" t="s">
        <v>71</v>
      </c>
      <c r="B40" s="29"/>
      <c r="C40" s="6">
        <v>11709.8937733</v>
      </c>
      <c r="D40" s="29"/>
      <c r="E40" s="7">
        <v>0</v>
      </c>
      <c r="F40" s="6">
        <v>2764.4947866699999</v>
      </c>
      <c r="G40" s="22">
        <f t="shared" si="0"/>
        <v>14474.388559970001</v>
      </c>
      <c r="H40" s="29"/>
    </row>
    <row r="41" spans="1:8" s="87" customFormat="1" x14ac:dyDescent="0.2">
      <c r="A41" s="4" t="s">
        <v>72</v>
      </c>
      <c r="B41" s="29"/>
      <c r="C41" s="6">
        <v>0</v>
      </c>
      <c r="D41" s="29"/>
      <c r="E41" s="7">
        <v>0</v>
      </c>
      <c r="F41" s="6">
        <v>0</v>
      </c>
      <c r="G41" s="22">
        <f t="shared" si="0"/>
        <v>0</v>
      </c>
      <c r="H41" s="29"/>
    </row>
    <row r="42" spans="1:8" s="87" customFormat="1" x14ac:dyDescent="0.2">
      <c r="A42" s="4" t="s">
        <v>73</v>
      </c>
      <c r="B42" s="29"/>
      <c r="C42" s="6">
        <v>68876.874310019994</v>
      </c>
      <c r="D42" s="29"/>
      <c r="E42" s="7">
        <v>2049.6051504427001</v>
      </c>
      <c r="F42" s="6">
        <v>17173.321939630001</v>
      </c>
      <c r="G42" s="22">
        <f t="shared" si="0"/>
        <v>88099.801400092692</v>
      </c>
      <c r="H42" s="29"/>
    </row>
    <row r="43" spans="1:8" s="23" customFormat="1" x14ac:dyDescent="0.2">
      <c r="A43" s="4" t="s">
        <v>74</v>
      </c>
      <c r="B43" s="29"/>
      <c r="C43" s="6">
        <v>366.30190109</v>
      </c>
      <c r="D43" s="29"/>
      <c r="E43" s="7">
        <v>0</v>
      </c>
      <c r="F43" s="6">
        <v>0</v>
      </c>
      <c r="G43" s="22">
        <f t="shared" si="0"/>
        <v>366.30190109</v>
      </c>
      <c r="H43" s="22"/>
    </row>
    <row r="44" spans="1:8" s="23" customFormat="1" x14ac:dyDescent="0.2">
      <c r="A44" s="4" t="s">
        <v>75</v>
      </c>
      <c r="B44" s="29"/>
      <c r="C44" s="6">
        <v>0</v>
      </c>
      <c r="D44" s="29"/>
      <c r="E44" s="7">
        <v>0</v>
      </c>
      <c r="F44" s="6">
        <v>0</v>
      </c>
      <c r="G44" s="22">
        <f t="shared" si="0"/>
        <v>0</v>
      </c>
      <c r="H44" s="22"/>
    </row>
    <row r="45" spans="1:8" s="87" customFormat="1" x14ac:dyDescent="0.2">
      <c r="A45" s="10" t="s">
        <v>76</v>
      </c>
      <c r="B45" s="29"/>
      <c r="C45" s="11">
        <v>29433.52157732</v>
      </c>
      <c r="D45" s="29"/>
      <c r="E45" s="12">
        <v>10930.2718487972</v>
      </c>
      <c r="F45" s="11">
        <v>11285.005104260001</v>
      </c>
      <c r="G45" s="22">
        <f t="shared" si="0"/>
        <v>51648.7985303772</v>
      </c>
      <c r="H45" s="29"/>
    </row>
    <row r="46" spans="1:8" s="87" customFormat="1" x14ac:dyDescent="0.2">
      <c r="A46" s="10" t="s">
        <v>77</v>
      </c>
      <c r="B46" s="22"/>
      <c r="C46" s="11">
        <v>22268.589296319999</v>
      </c>
      <c r="D46" s="22"/>
      <c r="E46" s="12">
        <v>4832.8953484171998</v>
      </c>
      <c r="F46" s="11">
        <v>6024.3104566399998</v>
      </c>
      <c r="G46" s="22">
        <f t="shared" si="0"/>
        <v>33125.795101377196</v>
      </c>
      <c r="H46" s="29"/>
    </row>
    <row r="47" spans="1:8" s="23" customFormat="1" x14ac:dyDescent="0.2">
      <c r="A47" s="4" t="s">
        <v>78</v>
      </c>
      <c r="B47" s="22"/>
      <c r="C47" s="6">
        <v>13843.644529429999</v>
      </c>
      <c r="D47" s="22"/>
      <c r="E47" s="7">
        <v>3686.1881897672001</v>
      </c>
      <c r="F47" s="6">
        <v>5527.3861914400004</v>
      </c>
      <c r="G47" s="22">
        <f t="shared" si="0"/>
        <v>23057.218910637199</v>
      </c>
      <c r="H47" s="22"/>
    </row>
    <row r="48" spans="1:8" s="87" customFormat="1" x14ac:dyDescent="0.2">
      <c r="A48" s="4" t="s">
        <v>79</v>
      </c>
      <c r="B48" s="29"/>
      <c r="C48" s="6">
        <v>8424.9447668899993</v>
      </c>
      <c r="D48" s="29"/>
      <c r="E48" s="7">
        <v>1146.7071586500001</v>
      </c>
      <c r="F48" s="6">
        <v>496.92426519999998</v>
      </c>
      <c r="G48" s="22">
        <f t="shared" si="0"/>
        <v>10068.576190739999</v>
      </c>
      <c r="H48" s="29"/>
    </row>
    <row r="49" spans="1:8" s="87" customFormat="1" x14ac:dyDescent="0.2">
      <c r="A49" s="10" t="s">
        <v>80</v>
      </c>
      <c r="B49" s="29"/>
      <c r="C49" s="11">
        <v>0</v>
      </c>
      <c r="D49" s="29"/>
      <c r="E49" s="12">
        <v>82.870379</v>
      </c>
      <c r="F49" s="11">
        <v>0</v>
      </c>
      <c r="G49" s="22">
        <f t="shared" si="0"/>
        <v>82.870379</v>
      </c>
      <c r="H49" s="29"/>
    </row>
    <row r="50" spans="1:8" s="23" customFormat="1" x14ac:dyDescent="0.2">
      <c r="A50" s="4" t="s">
        <v>81</v>
      </c>
      <c r="B50" s="22"/>
      <c r="C50" s="6">
        <v>0</v>
      </c>
      <c r="D50" s="22"/>
      <c r="E50" s="7">
        <v>82.870379</v>
      </c>
      <c r="F50" s="6">
        <v>0</v>
      </c>
      <c r="G50" s="22">
        <f t="shared" si="0"/>
        <v>82.870379</v>
      </c>
      <c r="H50" s="22"/>
    </row>
    <row r="51" spans="1:8" s="87" customFormat="1" x14ac:dyDescent="0.2">
      <c r="A51" s="4" t="s">
        <v>82</v>
      </c>
      <c r="B51" s="29"/>
      <c r="C51" s="6">
        <v>0</v>
      </c>
      <c r="D51" s="29"/>
      <c r="E51" s="7">
        <v>0</v>
      </c>
      <c r="F51" s="6">
        <v>0</v>
      </c>
      <c r="G51" s="22">
        <f t="shared" si="0"/>
        <v>0</v>
      </c>
      <c r="H51" s="29"/>
    </row>
    <row r="52" spans="1:8" s="87" customFormat="1" x14ac:dyDescent="0.2">
      <c r="A52" s="10" t="s">
        <v>83</v>
      </c>
      <c r="B52" s="29"/>
      <c r="C52" s="11">
        <v>7164.9322810000003</v>
      </c>
      <c r="D52" s="29"/>
      <c r="E52" s="12">
        <v>6014.50612138</v>
      </c>
      <c r="F52" s="11">
        <v>5260.6946476200001</v>
      </c>
      <c r="G52" s="22">
        <f t="shared" si="0"/>
        <v>18440.13305</v>
      </c>
      <c r="H52" s="29"/>
    </row>
    <row r="53" spans="1:8" s="87" customFormat="1" x14ac:dyDescent="0.2">
      <c r="A53" s="4" t="s">
        <v>58</v>
      </c>
      <c r="B53" s="22"/>
      <c r="C53" s="6">
        <v>7164.9322810000003</v>
      </c>
      <c r="D53" s="22"/>
      <c r="E53" s="7">
        <v>5916.45483934</v>
      </c>
      <c r="F53" s="6">
        <v>0</v>
      </c>
      <c r="G53" s="22">
        <f t="shared" si="0"/>
        <v>13081.387120340001</v>
      </c>
      <c r="H53" s="29"/>
    </row>
    <row r="54" spans="1:8" s="87" customFormat="1" x14ac:dyDescent="0.2">
      <c r="A54" s="4" t="s">
        <v>84</v>
      </c>
      <c r="B54" s="29"/>
      <c r="C54" s="6">
        <v>7164.9322810000003</v>
      </c>
      <c r="D54" s="29"/>
      <c r="E54" s="7">
        <v>0</v>
      </c>
      <c r="F54" s="6">
        <v>0</v>
      </c>
      <c r="G54" s="22">
        <f t="shared" si="0"/>
        <v>7164.9322810000003</v>
      </c>
      <c r="H54" s="29"/>
    </row>
    <row r="55" spans="1:8" s="87" customFormat="1" x14ac:dyDescent="0.2">
      <c r="A55" s="4" t="s">
        <v>63</v>
      </c>
      <c r="B55" s="29"/>
      <c r="C55" s="6">
        <v>0</v>
      </c>
      <c r="D55" s="29"/>
      <c r="E55" s="7">
        <v>0</v>
      </c>
      <c r="F55" s="6">
        <v>0</v>
      </c>
      <c r="G55" s="22">
        <f t="shared" si="0"/>
        <v>0</v>
      </c>
      <c r="H55" s="29"/>
    </row>
    <row r="56" spans="1:8" s="87" customFormat="1" x14ac:dyDescent="0.2">
      <c r="A56" s="4" t="s">
        <v>65</v>
      </c>
      <c r="B56" s="29"/>
      <c r="C56" s="6">
        <v>0</v>
      </c>
      <c r="D56" s="29"/>
      <c r="E56" s="7">
        <v>0</v>
      </c>
      <c r="F56" s="6">
        <v>0</v>
      </c>
      <c r="G56" s="22">
        <f t="shared" si="0"/>
        <v>0</v>
      </c>
      <c r="H56" s="29"/>
    </row>
    <row r="57" spans="1:8" s="87" customFormat="1" x14ac:dyDescent="0.2">
      <c r="A57" s="4" t="s">
        <v>85</v>
      </c>
      <c r="B57" s="29"/>
      <c r="C57" s="6">
        <v>0</v>
      </c>
      <c r="D57" s="29"/>
      <c r="E57" s="7">
        <v>0</v>
      </c>
      <c r="F57" s="6">
        <v>0</v>
      </c>
      <c r="G57" s="22">
        <f t="shared" si="0"/>
        <v>0</v>
      </c>
      <c r="H57" s="29"/>
    </row>
    <row r="58" spans="1:8" s="23" customFormat="1" x14ac:dyDescent="0.2">
      <c r="A58" s="4" t="s">
        <v>86</v>
      </c>
      <c r="B58" s="29"/>
      <c r="C58" s="6">
        <v>0</v>
      </c>
      <c r="D58" s="29"/>
      <c r="E58" s="7">
        <v>0</v>
      </c>
      <c r="F58" s="6">
        <v>0</v>
      </c>
      <c r="G58" s="22">
        <f t="shared" si="0"/>
        <v>0</v>
      </c>
      <c r="H58" s="22"/>
    </row>
    <row r="59" spans="1:8" s="87" customFormat="1" x14ac:dyDescent="0.2">
      <c r="A59" s="4" t="s">
        <v>67</v>
      </c>
      <c r="B59" s="29"/>
      <c r="C59" s="6">
        <v>0</v>
      </c>
      <c r="D59" s="29"/>
      <c r="E59" s="7">
        <v>0</v>
      </c>
      <c r="F59" s="6">
        <v>0</v>
      </c>
      <c r="G59" s="22">
        <f t="shared" si="0"/>
        <v>0</v>
      </c>
      <c r="H59" s="29"/>
    </row>
    <row r="60" spans="1:8" s="87" customFormat="1" x14ac:dyDescent="0.2">
      <c r="A60" s="4" t="s">
        <v>87</v>
      </c>
      <c r="B60" s="29"/>
      <c r="C60" s="6">
        <v>0</v>
      </c>
      <c r="D60" s="29"/>
      <c r="E60" s="7">
        <v>0</v>
      </c>
      <c r="F60" s="6">
        <v>0</v>
      </c>
      <c r="G60" s="22">
        <f t="shared" si="0"/>
        <v>0</v>
      </c>
      <c r="H60" s="29"/>
    </row>
    <row r="61" spans="1:8" s="87" customFormat="1" x14ac:dyDescent="0.2">
      <c r="A61" s="4" t="s">
        <v>69</v>
      </c>
      <c r="B61" s="29"/>
      <c r="C61" s="6">
        <v>0</v>
      </c>
      <c r="D61" s="29"/>
      <c r="E61" s="7">
        <v>0</v>
      </c>
      <c r="F61" s="6">
        <v>0</v>
      </c>
      <c r="G61" s="22">
        <f t="shared" si="0"/>
        <v>0</v>
      </c>
      <c r="H61" s="29"/>
    </row>
    <row r="62" spans="1:8" s="87" customFormat="1" x14ac:dyDescent="0.2">
      <c r="A62" s="4" t="s">
        <v>71</v>
      </c>
      <c r="B62" s="29"/>
      <c r="C62" s="6">
        <v>0</v>
      </c>
      <c r="D62" s="29"/>
      <c r="E62" s="7">
        <v>0</v>
      </c>
      <c r="F62" s="6">
        <v>0</v>
      </c>
      <c r="G62" s="22">
        <f t="shared" si="0"/>
        <v>0</v>
      </c>
      <c r="H62" s="29"/>
    </row>
    <row r="63" spans="1:8" x14ac:dyDescent="0.2">
      <c r="A63" s="4" t="s">
        <v>72</v>
      </c>
      <c r="B63" s="29"/>
      <c r="C63" s="6">
        <v>0</v>
      </c>
      <c r="D63" s="29"/>
      <c r="E63" s="7">
        <v>0</v>
      </c>
      <c r="F63" s="6">
        <v>0</v>
      </c>
      <c r="G63" s="22">
        <f t="shared" si="0"/>
        <v>0</v>
      </c>
      <c r="H63" s="52"/>
    </row>
    <row r="64" spans="1:8" x14ac:dyDescent="0.2">
      <c r="A64" s="4" t="s">
        <v>88</v>
      </c>
      <c r="B64" s="29"/>
      <c r="C64" s="6">
        <v>0</v>
      </c>
      <c r="D64" s="29"/>
      <c r="E64" s="7">
        <v>5916.45483934</v>
      </c>
      <c r="F64" s="6">
        <v>0</v>
      </c>
      <c r="G64" s="22">
        <f t="shared" si="0"/>
        <v>5916.45483934</v>
      </c>
      <c r="H64" s="52"/>
    </row>
    <row r="65" spans="1:8" x14ac:dyDescent="0.2">
      <c r="A65" s="4" t="s">
        <v>73</v>
      </c>
      <c r="B65" s="29"/>
      <c r="C65" s="6">
        <v>0</v>
      </c>
      <c r="D65" s="29"/>
      <c r="E65" s="7">
        <v>98.051282040000004</v>
      </c>
      <c r="F65" s="6">
        <v>5260.6946476200001</v>
      </c>
      <c r="G65" s="22">
        <f t="shared" si="0"/>
        <v>5358.74592966</v>
      </c>
      <c r="H65" s="52"/>
    </row>
    <row r="66" spans="1:8" x14ac:dyDescent="0.2">
      <c r="A66" s="4" t="s">
        <v>74</v>
      </c>
      <c r="B66" s="29"/>
      <c r="C66" s="6">
        <v>0</v>
      </c>
      <c r="D66" s="29"/>
      <c r="E66" s="7">
        <v>0</v>
      </c>
      <c r="F66" s="6">
        <v>0</v>
      </c>
      <c r="G66" s="22">
        <f t="shared" si="0"/>
        <v>0</v>
      </c>
    </row>
    <row r="67" spans="1:8" x14ac:dyDescent="0.2">
      <c r="A67" s="10" t="s">
        <v>89</v>
      </c>
      <c r="B67" s="29"/>
      <c r="C67" s="11">
        <v>0</v>
      </c>
      <c r="D67" s="29"/>
      <c r="E67" s="12">
        <v>-61.730616069699998</v>
      </c>
      <c r="F67" s="11">
        <v>0</v>
      </c>
      <c r="G67" s="22">
        <f t="shared" si="0"/>
        <v>-61.730616069699998</v>
      </c>
    </row>
    <row r="68" spans="1:8" x14ac:dyDescent="0.2">
      <c r="A68" s="4" t="s">
        <v>90</v>
      </c>
      <c r="B68" s="29"/>
      <c r="C68" s="6">
        <v>0</v>
      </c>
      <c r="D68" s="29"/>
      <c r="E68" s="7">
        <v>907.87006625030006</v>
      </c>
      <c r="F68" s="6">
        <v>0</v>
      </c>
      <c r="G68" s="22">
        <f t="shared" si="0"/>
        <v>907.87006625030006</v>
      </c>
    </row>
    <row r="69" spans="1:8" x14ac:dyDescent="0.2">
      <c r="A69" s="4" t="s">
        <v>91</v>
      </c>
      <c r="B69" s="22"/>
      <c r="C69" s="6">
        <v>0</v>
      </c>
      <c r="D69" s="22"/>
      <c r="E69" s="7">
        <v>969.60068232000003</v>
      </c>
      <c r="F69" s="6">
        <v>0</v>
      </c>
      <c r="G69" s="22">
        <f t="shared" si="0"/>
        <v>969.60068232000003</v>
      </c>
    </row>
    <row r="70" spans="1:8" ht="13.5" thickBot="1" x14ac:dyDescent="0.25">
      <c r="B70" s="170"/>
      <c r="C70" s="5"/>
      <c r="D70" s="170"/>
      <c r="E70" s="5"/>
      <c r="F70" s="5"/>
    </row>
    <row r="71" spans="1:8" ht="13.5" thickTop="1" x14ac:dyDescent="0.2"/>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06ED9-9B3A-4F83-90AE-2D08EDB35CE5}">
  <sheetPr>
    <tabColor theme="9" tint="0.39997558519241921"/>
  </sheetPr>
  <dimension ref="A1:K71"/>
  <sheetViews>
    <sheetView showGridLines="0" defaultGridColor="0" colorId="60" zoomScaleNormal="100" workbookViewId="0">
      <selection activeCell="B10" sqref="B10"/>
    </sheetView>
  </sheetViews>
  <sheetFormatPr baseColWidth="10" defaultColWidth="11.42578125" defaultRowHeight="12.75" x14ac:dyDescent="0.2"/>
  <cols>
    <col min="1" max="1" width="55.140625" style="181" bestFit="1" customWidth="1"/>
    <col min="2" max="6" width="11.42578125" style="181"/>
    <col min="7" max="7" width="14.140625" style="181" customWidth="1"/>
    <col min="8" max="8" width="13.5703125" style="181" customWidth="1"/>
    <col min="9" max="16384" width="11.42578125" style="181"/>
  </cols>
  <sheetData>
    <row r="1" spans="1:8" x14ac:dyDescent="0.2">
      <c r="A1" s="180" t="s">
        <v>0</v>
      </c>
    </row>
    <row r="2" spans="1:8" x14ac:dyDescent="0.2">
      <c r="A2" s="180" t="s">
        <v>2</v>
      </c>
    </row>
    <row r="3" spans="1:8" x14ac:dyDescent="0.2">
      <c r="A3" s="180" t="s">
        <v>3</v>
      </c>
    </row>
    <row r="5" spans="1:8" x14ac:dyDescent="0.2">
      <c r="A5" s="224" t="s">
        <v>4</v>
      </c>
      <c r="B5" s="224"/>
      <c r="C5" s="224"/>
      <c r="D5" s="224"/>
      <c r="E5" s="186"/>
      <c r="F5" s="186"/>
      <c r="G5" s="186"/>
    </row>
    <row r="6" spans="1:8" x14ac:dyDescent="0.2">
      <c r="A6" s="224" t="s">
        <v>469</v>
      </c>
      <c r="B6" s="224"/>
      <c r="C6" s="224"/>
      <c r="D6" s="224"/>
      <c r="E6" s="186"/>
      <c r="F6" s="186"/>
      <c r="G6" s="186"/>
    </row>
    <row r="7" spans="1:8" x14ac:dyDescent="0.2">
      <c r="A7" s="224">
        <v>2021</v>
      </c>
      <c r="B7" s="224"/>
      <c r="C7" s="224"/>
      <c r="D7" s="224"/>
      <c r="E7" s="186"/>
      <c r="F7" s="186"/>
      <c r="G7" s="186"/>
    </row>
    <row r="8" spans="1:8" x14ac:dyDescent="0.2">
      <c r="A8" s="224" t="s">
        <v>6</v>
      </c>
      <c r="B8" s="224"/>
      <c r="C8" s="224"/>
      <c r="D8" s="224"/>
      <c r="E8" s="186"/>
      <c r="F8" s="186"/>
      <c r="G8" s="186"/>
    </row>
    <row r="9" spans="1:8" ht="13.5" thickBot="1" x14ac:dyDescent="0.25"/>
    <row r="10" spans="1:8" ht="14.25" thickTop="1" thickBot="1" x14ac:dyDescent="0.25">
      <c r="A10" s="182" t="s">
        <v>1</v>
      </c>
      <c r="B10" s="182" t="s">
        <v>146</v>
      </c>
      <c r="C10" s="182" t="s">
        <v>148</v>
      </c>
      <c r="D10" s="182" t="s">
        <v>42</v>
      </c>
      <c r="E10" s="183"/>
      <c r="F10" s="183"/>
      <c r="G10" s="183"/>
      <c r="H10" s="183"/>
    </row>
    <row r="11" spans="1:8" s="23" customFormat="1" ht="13.5" thickTop="1" x14ac:dyDescent="0.2">
      <c r="A11" s="184"/>
      <c r="B11" s="22"/>
      <c r="C11" s="22"/>
      <c r="D11" s="22"/>
      <c r="E11" s="22"/>
      <c r="F11" s="22"/>
      <c r="G11" s="22"/>
      <c r="H11" s="22"/>
    </row>
    <row r="12" spans="1:8" s="23" customFormat="1" x14ac:dyDescent="0.2">
      <c r="A12" s="10" t="s">
        <v>46</v>
      </c>
      <c r="B12" s="12">
        <v>168556.41930484</v>
      </c>
      <c r="C12" s="12">
        <v>447883.33723379002</v>
      </c>
      <c r="D12" s="22">
        <f t="shared" ref="D12:D43" si="0">SUM(B12:C12)</f>
        <v>616439.75653863</v>
      </c>
      <c r="E12" s="22"/>
      <c r="F12" s="22"/>
      <c r="G12" s="22"/>
      <c r="H12" s="22"/>
    </row>
    <row r="13" spans="1:8" s="23" customFormat="1" x14ac:dyDescent="0.2">
      <c r="A13" s="10" t="s">
        <v>47</v>
      </c>
      <c r="B13" s="12">
        <v>168556.41930484</v>
      </c>
      <c r="C13" s="12">
        <v>447883.33723379002</v>
      </c>
      <c r="D13" s="22">
        <f t="shared" si="0"/>
        <v>616439.75653863</v>
      </c>
      <c r="E13" s="22"/>
      <c r="F13" s="22"/>
      <c r="G13" s="22"/>
      <c r="H13" s="22"/>
    </row>
    <row r="14" spans="1:8" s="87" customFormat="1" x14ac:dyDescent="0.2">
      <c r="A14" s="10" t="s">
        <v>48</v>
      </c>
      <c r="B14" s="12">
        <v>161386.78479658</v>
      </c>
      <c r="C14" s="12">
        <v>425619.45016473002</v>
      </c>
      <c r="D14" s="22">
        <f t="shared" si="0"/>
        <v>587006.23496131005</v>
      </c>
      <c r="E14" s="29"/>
      <c r="F14" s="29"/>
      <c r="G14" s="29"/>
      <c r="H14" s="29"/>
    </row>
    <row r="15" spans="1:8" s="87" customFormat="1" x14ac:dyDescent="0.2">
      <c r="A15" s="4" t="s">
        <v>49</v>
      </c>
      <c r="B15" s="7">
        <v>89280.801844650006</v>
      </c>
      <c r="C15" s="7">
        <v>294321.02518649999</v>
      </c>
      <c r="D15" s="22">
        <f t="shared" si="0"/>
        <v>383601.82703114999</v>
      </c>
      <c r="E15" s="29"/>
      <c r="F15" s="29"/>
      <c r="G15" s="29"/>
      <c r="H15" s="29"/>
    </row>
    <row r="16" spans="1:8" s="87" customFormat="1" x14ac:dyDescent="0.2">
      <c r="A16" s="4" t="s">
        <v>50</v>
      </c>
      <c r="B16" s="7">
        <v>11920.37329974</v>
      </c>
      <c r="C16" s="7">
        <v>25634.112818910002</v>
      </c>
      <c r="D16" s="22">
        <f t="shared" si="0"/>
        <v>37554.486118650006</v>
      </c>
      <c r="E16" s="29"/>
      <c r="F16" s="29"/>
      <c r="G16" s="29"/>
      <c r="H16" s="29"/>
    </row>
    <row r="17" spans="1:8" s="87" customFormat="1" x14ac:dyDescent="0.2">
      <c r="A17" s="4" t="s">
        <v>51</v>
      </c>
      <c r="B17" s="7">
        <v>49.630955999999998</v>
      </c>
      <c r="C17" s="7">
        <v>0</v>
      </c>
      <c r="D17" s="22">
        <f t="shared" si="0"/>
        <v>49.630955999999998</v>
      </c>
      <c r="E17" s="29"/>
      <c r="F17" s="29"/>
      <c r="G17" s="29"/>
      <c r="H17" s="29"/>
    </row>
    <row r="18" spans="1:8" s="87" customFormat="1" x14ac:dyDescent="0.2">
      <c r="A18" s="4" t="s">
        <v>52</v>
      </c>
      <c r="B18" s="7">
        <v>11870.742343739999</v>
      </c>
      <c r="C18" s="7">
        <v>25634.112818910002</v>
      </c>
      <c r="D18" s="22">
        <f t="shared" si="0"/>
        <v>37504.855162649998</v>
      </c>
      <c r="E18" s="29"/>
      <c r="F18" s="29"/>
      <c r="G18" s="29"/>
      <c r="H18" s="29"/>
    </row>
    <row r="19" spans="1:8" s="87" customFormat="1" x14ac:dyDescent="0.2">
      <c r="A19" s="4" t="s">
        <v>53</v>
      </c>
      <c r="B19" s="7">
        <v>41877.858506509998</v>
      </c>
      <c r="C19" s="7">
        <v>42800.135977389997</v>
      </c>
      <c r="D19" s="22">
        <f t="shared" si="0"/>
        <v>84677.994483899995</v>
      </c>
      <c r="E19" s="29"/>
      <c r="F19" s="29"/>
      <c r="G19" s="29"/>
      <c r="H19" s="29"/>
    </row>
    <row r="20" spans="1:8" s="87" customFormat="1" x14ac:dyDescent="0.2">
      <c r="A20" s="10" t="s">
        <v>54</v>
      </c>
      <c r="B20" s="12">
        <v>0</v>
      </c>
      <c r="C20" s="12">
        <v>0</v>
      </c>
      <c r="D20" s="22">
        <f t="shared" si="0"/>
        <v>0</v>
      </c>
      <c r="E20" s="29"/>
      <c r="F20" s="29"/>
      <c r="G20" s="29"/>
      <c r="H20" s="29"/>
    </row>
    <row r="21" spans="1:8" s="87" customFormat="1" x14ac:dyDescent="0.2">
      <c r="A21" s="10" t="s">
        <v>55</v>
      </c>
      <c r="B21" s="12">
        <v>0</v>
      </c>
      <c r="C21" s="12">
        <v>0</v>
      </c>
      <c r="D21" s="22">
        <f t="shared" si="0"/>
        <v>0</v>
      </c>
      <c r="E21" s="29"/>
      <c r="F21" s="29"/>
      <c r="G21" s="29"/>
      <c r="H21" s="29"/>
    </row>
    <row r="22" spans="1:8" s="23" customFormat="1" x14ac:dyDescent="0.2">
      <c r="A22" s="4" t="s">
        <v>44</v>
      </c>
      <c r="B22" s="7">
        <v>0</v>
      </c>
      <c r="C22" s="7">
        <v>0</v>
      </c>
      <c r="D22" s="22">
        <f t="shared" si="0"/>
        <v>0</v>
      </c>
      <c r="E22" s="22"/>
      <c r="F22" s="22"/>
      <c r="G22" s="22"/>
      <c r="H22" s="22"/>
    </row>
    <row r="23" spans="1:8" s="23" customFormat="1" x14ac:dyDescent="0.2">
      <c r="A23" s="4" t="s">
        <v>43</v>
      </c>
      <c r="B23" s="7">
        <v>0</v>
      </c>
      <c r="C23" s="7">
        <v>0</v>
      </c>
      <c r="D23" s="22">
        <f t="shared" si="0"/>
        <v>0</v>
      </c>
      <c r="E23" s="22"/>
      <c r="F23" s="22"/>
      <c r="G23" s="22"/>
      <c r="H23" s="22"/>
    </row>
    <row r="24" spans="1:8" s="87" customFormat="1" x14ac:dyDescent="0.2">
      <c r="A24" s="4" t="s">
        <v>45</v>
      </c>
      <c r="B24" s="7">
        <v>0</v>
      </c>
      <c r="C24" s="7">
        <v>0</v>
      </c>
      <c r="D24" s="22">
        <f t="shared" si="0"/>
        <v>0</v>
      </c>
      <c r="E24" s="29"/>
      <c r="F24" s="29"/>
      <c r="G24" s="29"/>
      <c r="H24" s="29"/>
    </row>
    <row r="25" spans="1:8" s="87" customFormat="1" x14ac:dyDescent="0.2">
      <c r="A25" s="4" t="s">
        <v>56</v>
      </c>
      <c r="B25" s="7">
        <v>0</v>
      </c>
      <c r="C25" s="7">
        <v>0</v>
      </c>
      <c r="D25" s="22">
        <f t="shared" si="0"/>
        <v>0</v>
      </c>
      <c r="E25" s="29"/>
      <c r="F25" s="29"/>
      <c r="G25" s="29"/>
      <c r="H25" s="29"/>
    </row>
    <row r="26" spans="1:8" s="87" customFormat="1" x14ac:dyDescent="0.2">
      <c r="A26" s="10" t="s">
        <v>57</v>
      </c>
      <c r="B26" s="12">
        <v>18307.751145679998</v>
      </c>
      <c r="C26" s="12">
        <v>62864.176181930001</v>
      </c>
      <c r="D26" s="22">
        <f t="shared" si="0"/>
        <v>81171.927327609999</v>
      </c>
      <c r="E26" s="29"/>
      <c r="F26" s="29"/>
      <c r="G26" s="29"/>
      <c r="H26" s="29"/>
    </row>
    <row r="27" spans="1:8" s="87" customFormat="1" x14ac:dyDescent="0.2">
      <c r="A27" s="4" t="s">
        <v>58</v>
      </c>
      <c r="B27" s="7">
        <v>11236.030420499999</v>
      </c>
      <c r="C27" s="7">
        <v>692.72069599999998</v>
      </c>
      <c r="D27" s="22">
        <f t="shared" si="0"/>
        <v>11928.7511165</v>
      </c>
      <c r="E27" s="29"/>
      <c r="F27" s="29"/>
      <c r="G27" s="29"/>
      <c r="H27" s="29"/>
    </row>
    <row r="28" spans="1:8" s="23" customFormat="1" x14ac:dyDescent="0.2">
      <c r="A28" s="4" t="s">
        <v>59</v>
      </c>
      <c r="B28" s="7">
        <v>0</v>
      </c>
      <c r="C28" s="7">
        <v>0</v>
      </c>
      <c r="D28" s="22">
        <f t="shared" si="0"/>
        <v>0</v>
      </c>
      <c r="E28" s="22"/>
      <c r="F28" s="22"/>
      <c r="G28" s="22"/>
      <c r="H28" s="22"/>
    </row>
    <row r="29" spans="1:8" s="87" customFormat="1" x14ac:dyDescent="0.2">
      <c r="A29" s="4" t="s">
        <v>60</v>
      </c>
      <c r="B29" s="7">
        <v>0</v>
      </c>
      <c r="C29" s="7">
        <v>0</v>
      </c>
      <c r="D29" s="22">
        <f t="shared" si="0"/>
        <v>0</v>
      </c>
      <c r="E29" s="29"/>
      <c r="F29" s="29"/>
      <c r="G29" s="29"/>
      <c r="H29" s="29"/>
    </row>
    <row r="30" spans="1:8" s="87" customFormat="1" x14ac:dyDescent="0.2">
      <c r="A30" s="4" t="s">
        <v>61</v>
      </c>
      <c r="B30" s="7">
        <v>0</v>
      </c>
      <c r="C30" s="7">
        <v>0</v>
      </c>
      <c r="D30" s="22">
        <f t="shared" si="0"/>
        <v>0</v>
      </c>
      <c r="E30" s="29"/>
      <c r="F30" s="29"/>
      <c r="G30" s="29"/>
      <c r="H30" s="29"/>
    </row>
    <row r="31" spans="1:8" s="87" customFormat="1" x14ac:dyDescent="0.2">
      <c r="A31" s="4" t="s">
        <v>62</v>
      </c>
      <c r="B31" s="7">
        <v>0</v>
      </c>
      <c r="C31" s="7">
        <v>0</v>
      </c>
      <c r="D31" s="22">
        <f t="shared" si="0"/>
        <v>0</v>
      </c>
      <c r="E31" s="29"/>
      <c r="F31" s="29"/>
      <c r="G31" s="29"/>
      <c r="H31" s="29"/>
    </row>
    <row r="32" spans="1:8" s="87" customFormat="1" x14ac:dyDescent="0.2">
      <c r="A32" s="4" t="s">
        <v>63</v>
      </c>
      <c r="B32" s="7">
        <v>0</v>
      </c>
      <c r="C32" s="7">
        <v>0</v>
      </c>
      <c r="D32" s="22">
        <f t="shared" si="0"/>
        <v>0</v>
      </c>
      <c r="E32" s="29"/>
      <c r="F32" s="29"/>
      <c r="G32" s="29"/>
      <c r="H32" s="29"/>
    </row>
    <row r="33" spans="1:8" s="87" customFormat="1" x14ac:dyDescent="0.2">
      <c r="A33" s="4" t="s">
        <v>64</v>
      </c>
      <c r="B33" s="7">
        <v>0</v>
      </c>
      <c r="C33" s="7">
        <v>0</v>
      </c>
      <c r="D33" s="22">
        <f t="shared" si="0"/>
        <v>0</v>
      </c>
      <c r="E33" s="29"/>
      <c r="F33" s="29"/>
      <c r="G33" s="29"/>
      <c r="H33" s="29"/>
    </row>
    <row r="34" spans="1:8" s="87" customFormat="1" x14ac:dyDescent="0.2">
      <c r="A34" s="4" t="s">
        <v>65</v>
      </c>
      <c r="B34" s="7">
        <v>0</v>
      </c>
      <c r="C34" s="7">
        <v>0</v>
      </c>
      <c r="D34" s="22">
        <f t="shared" si="0"/>
        <v>0</v>
      </c>
      <c r="E34" s="29"/>
      <c r="F34" s="29"/>
      <c r="G34" s="29"/>
      <c r="H34" s="29"/>
    </row>
    <row r="35" spans="1:8" s="87" customFormat="1" x14ac:dyDescent="0.2">
      <c r="A35" s="4" t="s">
        <v>66</v>
      </c>
      <c r="B35" s="7">
        <v>0</v>
      </c>
      <c r="C35" s="7">
        <v>0</v>
      </c>
      <c r="D35" s="22">
        <f t="shared" si="0"/>
        <v>0</v>
      </c>
      <c r="E35" s="29"/>
      <c r="F35" s="29"/>
      <c r="G35" s="29"/>
      <c r="H35" s="29"/>
    </row>
    <row r="36" spans="1:8" s="87" customFormat="1" x14ac:dyDescent="0.2">
      <c r="A36" s="4" t="s">
        <v>67</v>
      </c>
      <c r="B36" s="7">
        <v>6.9041968999999996</v>
      </c>
      <c r="C36" s="7">
        <v>0</v>
      </c>
      <c r="D36" s="22">
        <f t="shared" si="0"/>
        <v>6.9041968999999996</v>
      </c>
      <c r="E36" s="29"/>
      <c r="F36" s="29"/>
      <c r="G36" s="29"/>
      <c r="H36" s="29"/>
    </row>
    <row r="37" spans="1:8" s="87" customFormat="1" x14ac:dyDescent="0.2">
      <c r="A37" s="4" t="s">
        <v>68</v>
      </c>
      <c r="B37" s="7">
        <v>0</v>
      </c>
      <c r="C37" s="7">
        <v>0</v>
      </c>
      <c r="D37" s="22">
        <f t="shared" si="0"/>
        <v>0</v>
      </c>
      <c r="E37" s="29"/>
      <c r="F37" s="29"/>
      <c r="G37" s="29"/>
      <c r="H37" s="29"/>
    </row>
    <row r="38" spans="1:8" s="87" customFormat="1" x14ac:dyDescent="0.2">
      <c r="A38" s="4" t="s">
        <v>69</v>
      </c>
      <c r="B38" s="7">
        <v>211.95314629999999</v>
      </c>
      <c r="C38" s="7">
        <v>0</v>
      </c>
      <c r="D38" s="22">
        <f t="shared" si="0"/>
        <v>211.95314629999999</v>
      </c>
      <c r="E38" s="29"/>
      <c r="F38" s="29"/>
      <c r="G38" s="29"/>
      <c r="H38" s="29"/>
    </row>
    <row r="39" spans="1:8" s="87" customFormat="1" x14ac:dyDescent="0.2">
      <c r="A39" s="4" t="s">
        <v>70</v>
      </c>
      <c r="B39" s="7">
        <v>0</v>
      </c>
      <c r="C39" s="7">
        <v>0</v>
      </c>
      <c r="D39" s="22">
        <f t="shared" si="0"/>
        <v>0</v>
      </c>
      <c r="E39" s="29"/>
      <c r="F39" s="29"/>
      <c r="G39" s="29"/>
      <c r="H39" s="29"/>
    </row>
    <row r="40" spans="1:8" s="23" customFormat="1" x14ac:dyDescent="0.2">
      <c r="A40" s="4" t="s">
        <v>71</v>
      </c>
      <c r="B40" s="7">
        <v>11017.1730773</v>
      </c>
      <c r="C40" s="7">
        <v>692.72069599999998</v>
      </c>
      <c r="D40" s="22">
        <f t="shared" si="0"/>
        <v>11709.8937733</v>
      </c>
      <c r="E40" s="22"/>
      <c r="F40" s="22"/>
      <c r="G40" s="22"/>
      <c r="H40" s="22"/>
    </row>
    <row r="41" spans="1:8" s="23" customFormat="1" x14ac:dyDescent="0.2">
      <c r="A41" s="4" t="s">
        <v>72</v>
      </c>
      <c r="B41" s="7">
        <v>0</v>
      </c>
      <c r="C41" s="7">
        <v>0</v>
      </c>
      <c r="D41" s="22">
        <f t="shared" si="0"/>
        <v>0</v>
      </c>
      <c r="E41" s="22"/>
      <c r="F41" s="22"/>
      <c r="G41" s="22"/>
      <c r="H41" s="22"/>
    </row>
    <row r="42" spans="1:8" s="87" customFormat="1" x14ac:dyDescent="0.2">
      <c r="A42" s="4" t="s">
        <v>73</v>
      </c>
      <c r="B42" s="7">
        <v>6754.63815273</v>
      </c>
      <c r="C42" s="7">
        <v>62122.236157289997</v>
      </c>
      <c r="D42" s="22">
        <f t="shared" si="0"/>
        <v>68876.874310019994</v>
      </c>
      <c r="E42" s="29"/>
      <c r="F42" s="29"/>
      <c r="G42" s="29"/>
      <c r="H42" s="29"/>
    </row>
    <row r="43" spans="1:8" s="87" customFormat="1" x14ac:dyDescent="0.2">
      <c r="A43" s="4" t="s">
        <v>74</v>
      </c>
      <c r="B43" s="7">
        <v>317.08257244999999</v>
      </c>
      <c r="C43" s="7">
        <v>49.219328640000001</v>
      </c>
      <c r="D43" s="22">
        <f t="shared" si="0"/>
        <v>366.30190109</v>
      </c>
      <c r="E43" s="29"/>
      <c r="F43" s="29"/>
      <c r="G43" s="29"/>
      <c r="H43" s="29"/>
    </row>
    <row r="44" spans="1:8" s="23" customFormat="1" x14ac:dyDescent="0.2">
      <c r="A44" s="4" t="s">
        <v>75</v>
      </c>
      <c r="B44" s="7">
        <v>0</v>
      </c>
      <c r="C44" s="7">
        <v>0</v>
      </c>
      <c r="D44" s="22">
        <f t="shared" ref="D44:D69" si="1">SUM(B44:C44)</f>
        <v>0</v>
      </c>
      <c r="E44" s="22"/>
      <c r="F44" s="22"/>
      <c r="G44" s="22"/>
      <c r="H44" s="22"/>
    </row>
    <row r="45" spans="1:8" s="87" customFormat="1" x14ac:dyDescent="0.2">
      <c r="A45" s="10" t="s">
        <v>76</v>
      </c>
      <c r="B45" s="12">
        <v>7169.6345082600001</v>
      </c>
      <c r="C45" s="12">
        <v>22263.887069060002</v>
      </c>
      <c r="D45" s="22">
        <f t="shared" si="1"/>
        <v>29433.521577320003</v>
      </c>
      <c r="E45" s="29"/>
      <c r="F45" s="29"/>
      <c r="G45" s="29"/>
      <c r="H45" s="29"/>
    </row>
    <row r="46" spans="1:8" s="87" customFormat="1" x14ac:dyDescent="0.2">
      <c r="A46" s="10" t="s">
        <v>77</v>
      </c>
      <c r="B46" s="12">
        <v>7169.6345082600001</v>
      </c>
      <c r="C46" s="12">
        <v>15098.95478806</v>
      </c>
      <c r="D46" s="22">
        <f t="shared" si="1"/>
        <v>22268.589296320002</v>
      </c>
      <c r="E46" s="29"/>
      <c r="F46" s="29"/>
      <c r="G46" s="29"/>
      <c r="H46" s="29"/>
    </row>
    <row r="47" spans="1:8" s="23" customFormat="1" x14ac:dyDescent="0.2">
      <c r="A47" s="4" t="s">
        <v>78</v>
      </c>
      <c r="B47" s="7">
        <v>2957.7619327299999</v>
      </c>
      <c r="C47" s="7">
        <v>10885.882596699999</v>
      </c>
      <c r="D47" s="22">
        <f t="shared" si="1"/>
        <v>13843.644529429999</v>
      </c>
      <c r="E47" s="22"/>
      <c r="F47" s="22"/>
      <c r="G47" s="22"/>
      <c r="H47" s="22"/>
    </row>
    <row r="48" spans="1:8" s="87" customFormat="1" x14ac:dyDescent="0.2">
      <c r="A48" s="4" t="s">
        <v>79</v>
      </c>
      <c r="B48" s="7">
        <v>4211.8725755300002</v>
      </c>
      <c r="C48" s="7">
        <v>4213.07219136</v>
      </c>
      <c r="D48" s="22">
        <f t="shared" si="1"/>
        <v>8424.9447668899993</v>
      </c>
      <c r="E48" s="29"/>
      <c r="F48" s="29"/>
      <c r="G48" s="29"/>
      <c r="H48" s="29"/>
    </row>
    <row r="49" spans="1:11" s="87" customFormat="1" x14ac:dyDescent="0.2">
      <c r="A49" s="10" t="s">
        <v>80</v>
      </c>
      <c r="B49" s="12">
        <v>0</v>
      </c>
      <c r="C49" s="12">
        <v>0</v>
      </c>
      <c r="D49" s="22">
        <f t="shared" si="1"/>
        <v>0</v>
      </c>
      <c r="E49" s="29"/>
      <c r="F49" s="29"/>
      <c r="G49" s="29"/>
      <c r="H49" s="29"/>
    </row>
    <row r="50" spans="1:11" s="87" customFormat="1" x14ac:dyDescent="0.2">
      <c r="A50" s="4" t="s">
        <v>81</v>
      </c>
      <c r="B50" s="7">
        <v>0</v>
      </c>
      <c r="C50" s="7">
        <v>0</v>
      </c>
      <c r="D50" s="22">
        <f t="shared" si="1"/>
        <v>0</v>
      </c>
      <c r="E50" s="29"/>
      <c r="F50" s="29"/>
      <c r="G50" s="29"/>
      <c r="H50" s="29"/>
    </row>
    <row r="51" spans="1:11" s="87" customFormat="1" x14ac:dyDescent="0.2">
      <c r="A51" s="4" t="s">
        <v>82</v>
      </c>
      <c r="B51" s="7">
        <v>0</v>
      </c>
      <c r="C51" s="7">
        <v>0</v>
      </c>
      <c r="D51" s="22">
        <f t="shared" si="1"/>
        <v>0</v>
      </c>
      <c r="E51" s="29"/>
      <c r="F51" s="29"/>
      <c r="G51" s="29"/>
      <c r="H51" s="29"/>
    </row>
    <row r="52" spans="1:11" s="23" customFormat="1" x14ac:dyDescent="0.2">
      <c r="A52" s="10" t="s">
        <v>83</v>
      </c>
      <c r="B52" s="12">
        <v>0</v>
      </c>
      <c r="C52" s="12">
        <v>7164.9322810000003</v>
      </c>
      <c r="D52" s="22">
        <f t="shared" si="1"/>
        <v>7164.9322810000003</v>
      </c>
      <c r="E52" s="22"/>
      <c r="F52" s="22"/>
      <c r="G52" s="22"/>
      <c r="H52" s="22"/>
    </row>
    <row r="53" spans="1:11" s="87" customFormat="1" x14ac:dyDescent="0.2">
      <c r="A53" s="4" t="s">
        <v>58</v>
      </c>
      <c r="B53" s="7">
        <v>0</v>
      </c>
      <c r="C53" s="7">
        <v>7164.9322810000003</v>
      </c>
      <c r="D53" s="22">
        <f t="shared" si="1"/>
        <v>7164.9322810000003</v>
      </c>
      <c r="E53" s="29"/>
      <c r="F53" s="29"/>
      <c r="G53" s="29"/>
      <c r="H53" s="29"/>
    </row>
    <row r="54" spans="1:11" s="87" customFormat="1" x14ac:dyDescent="0.2">
      <c r="A54" s="4" t="s">
        <v>84</v>
      </c>
      <c r="B54" s="7">
        <v>0</v>
      </c>
      <c r="C54" s="7">
        <v>7164.9322810000003</v>
      </c>
      <c r="D54" s="22">
        <f t="shared" si="1"/>
        <v>7164.9322810000003</v>
      </c>
      <c r="E54" s="29"/>
      <c r="F54" s="29"/>
      <c r="G54" s="29"/>
      <c r="H54" s="29"/>
    </row>
    <row r="55" spans="1:11" s="87" customFormat="1" x14ac:dyDescent="0.2">
      <c r="A55" s="4" t="s">
        <v>63</v>
      </c>
      <c r="B55" s="7">
        <v>0</v>
      </c>
      <c r="C55" s="7">
        <v>0</v>
      </c>
      <c r="D55" s="22">
        <f t="shared" si="1"/>
        <v>0</v>
      </c>
      <c r="E55" s="187"/>
      <c r="F55" s="187"/>
      <c r="G55" s="187"/>
      <c r="H55" s="187"/>
      <c r="I55" s="188"/>
      <c r="J55" s="188"/>
      <c r="K55" s="188"/>
    </row>
    <row r="56" spans="1:11" x14ac:dyDescent="0.2">
      <c r="A56" s="4" t="s">
        <v>65</v>
      </c>
      <c r="B56" s="7">
        <v>0</v>
      </c>
      <c r="C56" s="7">
        <v>0</v>
      </c>
      <c r="D56" s="22">
        <f t="shared" si="1"/>
        <v>0</v>
      </c>
      <c r="E56" s="52"/>
      <c r="F56" s="52"/>
      <c r="G56" s="52"/>
      <c r="H56" s="52"/>
      <c r="I56" s="52"/>
      <c r="J56" s="52"/>
      <c r="K56" s="52"/>
    </row>
    <row r="57" spans="1:11" x14ac:dyDescent="0.2">
      <c r="A57" s="4" t="s">
        <v>85</v>
      </c>
      <c r="B57" s="7">
        <v>0</v>
      </c>
      <c r="C57" s="7">
        <v>0</v>
      </c>
      <c r="D57" s="22">
        <f t="shared" si="1"/>
        <v>0</v>
      </c>
    </row>
    <row r="58" spans="1:11" x14ac:dyDescent="0.2">
      <c r="A58" s="4" t="s">
        <v>86</v>
      </c>
      <c r="B58" s="7">
        <v>0</v>
      </c>
      <c r="C58" s="7">
        <v>0</v>
      </c>
      <c r="D58" s="22">
        <f t="shared" si="1"/>
        <v>0</v>
      </c>
    </row>
    <row r="59" spans="1:11" x14ac:dyDescent="0.2">
      <c r="A59" s="4" t="s">
        <v>67</v>
      </c>
      <c r="B59" s="7">
        <v>0</v>
      </c>
      <c r="C59" s="7">
        <v>0</v>
      </c>
      <c r="D59" s="22">
        <f t="shared" si="1"/>
        <v>0</v>
      </c>
    </row>
    <row r="60" spans="1:11" x14ac:dyDescent="0.2">
      <c r="A60" s="4" t="s">
        <v>87</v>
      </c>
      <c r="B60" s="7">
        <v>0</v>
      </c>
      <c r="C60" s="7">
        <v>0</v>
      </c>
      <c r="D60" s="22">
        <f t="shared" si="1"/>
        <v>0</v>
      </c>
    </row>
    <row r="61" spans="1:11" x14ac:dyDescent="0.2">
      <c r="A61" s="4" t="s">
        <v>69</v>
      </c>
      <c r="B61" s="7">
        <v>0</v>
      </c>
      <c r="C61" s="7">
        <v>0</v>
      </c>
      <c r="D61" s="22">
        <f t="shared" si="1"/>
        <v>0</v>
      </c>
    </row>
    <row r="62" spans="1:11" x14ac:dyDescent="0.2">
      <c r="A62" s="4" t="s">
        <v>71</v>
      </c>
      <c r="B62" s="7">
        <v>0</v>
      </c>
      <c r="C62" s="7">
        <v>0</v>
      </c>
      <c r="D62" s="22">
        <f t="shared" si="1"/>
        <v>0</v>
      </c>
    </row>
    <row r="63" spans="1:11" x14ac:dyDescent="0.2">
      <c r="A63" s="4" t="s">
        <v>72</v>
      </c>
      <c r="B63" s="7">
        <v>0</v>
      </c>
      <c r="C63" s="7">
        <v>0</v>
      </c>
      <c r="D63" s="22">
        <f t="shared" si="1"/>
        <v>0</v>
      </c>
    </row>
    <row r="64" spans="1:11" x14ac:dyDescent="0.2">
      <c r="A64" s="4" t="s">
        <v>88</v>
      </c>
      <c r="B64" s="7">
        <v>0</v>
      </c>
      <c r="C64" s="7">
        <v>0</v>
      </c>
      <c r="D64" s="22">
        <f t="shared" si="1"/>
        <v>0</v>
      </c>
    </row>
    <row r="65" spans="1:4" x14ac:dyDescent="0.2">
      <c r="A65" s="4" t="s">
        <v>73</v>
      </c>
      <c r="B65" s="7">
        <v>0</v>
      </c>
      <c r="C65" s="7">
        <v>0</v>
      </c>
      <c r="D65" s="22">
        <f t="shared" si="1"/>
        <v>0</v>
      </c>
    </row>
    <row r="66" spans="1:4" x14ac:dyDescent="0.2">
      <c r="A66" s="4" t="s">
        <v>74</v>
      </c>
      <c r="B66" s="7">
        <v>0</v>
      </c>
      <c r="C66" s="7">
        <v>0</v>
      </c>
      <c r="D66" s="22">
        <f t="shared" si="1"/>
        <v>0</v>
      </c>
    </row>
    <row r="67" spans="1:4" x14ac:dyDescent="0.2">
      <c r="A67" s="10" t="s">
        <v>89</v>
      </c>
      <c r="B67" s="12">
        <v>0</v>
      </c>
      <c r="C67" s="12">
        <v>0</v>
      </c>
      <c r="D67" s="22">
        <f t="shared" si="1"/>
        <v>0</v>
      </c>
    </row>
    <row r="68" spans="1:4" x14ac:dyDescent="0.2">
      <c r="A68" s="4" t="s">
        <v>90</v>
      </c>
      <c r="B68" s="7">
        <v>0</v>
      </c>
      <c r="C68" s="7">
        <v>0</v>
      </c>
      <c r="D68" s="22">
        <f t="shared" si="1"/>
        <v>0</v>
      </c>
    </row>
    <row r="69" spans="1:4" x14ac:dyDescent="0.2">
      <c r="A69" s="4" t="s">
        <v>91</v>
      </c>
      <c r="B69" s="7">
        <v>0</v>
      </c>
      <c r="C69" s="7">
        <v>0</v>
      </c>
      <c r="D69" s="22">
        <f t="shared" si="1"/>
        <v>0</v>
      </c>
    </row>
    <row r="70" spans="1:4" ht="13.5" thickBot="1" x14ac:dyDescent="0.25">
      <c r="B70" s="5"/>
      <c r="C70" s="5"/>
      <c r="D70" s="22"/>
    </row>
    <row r="71" spans="1:4" ht="13.5" thickTop="1" x14ac:dyDescent="0.2">
      <c r="D71" s="22"/>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8C59C-4B28-4B68-A948-8B2677C82BA8}">
  <sheetPr>
    <tabColor theme="9" tint="0.39997558519241921"/>
  </sheetPr>
  <dimension ref="A1:L71"/>
  <sheetViews>
    <sheetView showGridLines="0" defaultGridColor="0" colorId="60" zoomScaleNormal="100" workbookViewId="0">
      <selection activeCell="B10" sqref="B10"/>
    </sheetView>
  </sheetViews>
  <sheetFormatPr baseColWidth="10" defaultColWidth="11.42578125" defaultRowHeight="12.75" x14ac:dyDescent="0.2"/>
  <cols>
    <col min="1" max="1" width="55.85546875" style="181" customWidth="1"/>
    <col min="2" max="7" width="11.42578125" style="181"/>
    <col min="8" max="8" width="14.140625" style="181" customWidth="1"/>
    <col min="9" max="9" width="13.5703125" style="181" customWidth="1"/>
    <col min="10" max="16384" width="11.42578125" style="181"/>
  </cols>
  <sheetData>
    <row r="1" spans="1:9" x14ac:dyDescent="0.2">
      <c r="A1" s="180" t="s">
        <v>0</v>
      </c>
    </row>
    <row r="2" spans="1:9" x14ac:dyDescent="0.2">
      <c r="A2" s="180" t="s">
        <v>2</v>
      </c>
    </row>
    <row r="3" spans="1:9" x14ac:dyDescent="0.2">
      <c r="A3" s="180" t="s">
        <v>3</v>
      </c>
    </row>
    <row r="5" spans="1:9" x14ac:dyDescent="0.2">
      <c r="A5" s="224" t="s">
        <v>4</v>
      </c>
      <c r="B5" s="224"/>
      <c r="C5" s="224"/>
      <c r="D5" s="186"/>
      <c r="E5" s="186"/>
      <c r="F5" s="186"/>
      <c r="G5" s="186"/>
      <c r="H5" s="186"/>
    </row>
    <row r="6" spans="1:9" x14ac:dyDescent="0.2">
      <c r="A6" s="224" t="s">
        <v>470</v>
      </c>
      <c r="B6" s="224"/>
      <c r="C6" s="224"/>
      <c r="D6" s="189"/>
      <c r="E6" s="186"/>
      <c r="F6" s="186"/>
      <c r="G6" s="186"/>
      <c r="H6" s="186"/>
    </row>
    <row r="7" spans="1:9" x14ac:dyDescent="0.2">
      <c r="A7" s="224">
        <v>2021</v>
      </c>
      <c r="B7" s="224"/>
      <c r="C7" s="224"/>
      <c r="D7" s="186"/>
      <c r="E7" s="186"/>
      <c r="F7" s="186"/>
      <c r="G7" s="186"/>
      <c r="H7" s="186"/>
    </row>
    <row r="8" spans="1:9" x14ac:dyDescent="0.2">
      <c r="A8" s="224" t="s">
        <v>6</v>
      </c>
      <c r="B8" s="224"/>
      <c r="C8" s="224"/>
      <c r="D8" s="186"/>
      <c r="E8" s="186"/>
      <c r="F8" s="186"/>
      <c r="G8" s="186"/>
      <c r="H8" s="186"/>
    </row>
    <row r="9" spans="1:9" ht="13.5" thickBot="1" x14ac:dyDescent="0.25"/>
    <row r="10" spans="1:9" ht="14.25" thickTop="1" thickBot="1" x14ac:dyDescent="0.25">
      <c r="A10" s="182" t="s">
        <v>1</v>
      </c>
      <c r="B10" s="182" t="s">
        <v>151</v>
      </c>
      <c r="C10" s="182" t="s">
        <v>42</v>
      </c>
      <c r="D10" s="183"/>
      <c r="E10" s="183"/>
      <c r="F10" s="183"/>
      <c r="G10" s="183"/>
      <c r="H10" s="183"/>
      <c r="I10" s="183"/>
    </row>
    <row r="11" spans="1:9" s="23" customFormat="1" ht="13.5" thickTop="1" x14ac:dyDescent="0.2">
      <c r="A11" s="184"/>
      <c r="B11" s="29"/>
      <c r="C11" s="29"/>
      <c r="D11" s="22"/>
      <c r="E11" s="22"/>
      <c r="F11" s="22"/>
      <c r="G11" s="22"/>
      <c r="H11" s="22"/>
      <c r="I11" s="22"/>
    </row>
    <row r="12" spans="1:9" s="23" customFormat="1" x14ac:dyDescent="0.2">
      <c r="A12" s="10" t="s">
        <v>46</v>
      </c>
      <c r="B12" s="12">
        <v>41251.644899999897</v>
      </c>
      <c r="C12" s="22">
        <f>SUM(B12)</f>
        <v>41251.644899999897</v>
      </c>
      <c r="D12" s="22"/>
      <c r="E12" s="22"/>
      <c r="F12" s="22"/>
      <c r="G12" s="22"/>
      <c r="H12" s="22"/>
      <c r="I12" s="22"/>
    </row>
    <row r="13" spans="1:9" s="23" customFormat="1" x14ac:dyDescent="0.2">
      <c r="A13" s="10" t="s">
        <v>47</v>
      </c>
      <c r="B13" s="12">
        <v>41313.375516069602</v>
      </c>
      <c r="C13" s="22">
        <f t="shared" ref="C13:C69" si="0">SUM(B13)</f>
        <v>41313.375516069602</v>
      </c>
      <c r="D13" s="22"/>
      <c r="E13" s="22"/>
      <c r="F13" s="22"/>
      <c r="G13" s="22"/>
      <c r="H13" s="22"/>
      <c r="I13" s="22"/>
    </row>
    <row r="14" spans="1:9" s="87" customFormat="1" x14ac:dyDescent="0.2">
      <c r="A14" s="10" t="s">
        <v>48</v>
      </c>
      <c r="B14" s="12">
        <v>30383.1036672724</v>
      </c>
      <c r="C14" s="22">
        <f t="shared" si="0"/>
        <v>30383.1036672724</v>
      </c>
      <c r="D14" s="29"/>
      <c r="E14" s="29"/>
      <c r="F14" s="29"/>
      <c r="G14" s="29"/>
      <c r="H14" s="29"/>
      <c r="I14" s="29"/>
    </row>
    <row r="15" spans="1:9" s="87" customFormat="1" x14ac:dyDescent="0.2">
      <c r="A15" s="4" t="s">
        <v>49</v>
      </c>
      <c r="B15" s="7">
        <v>14727.0940491375</v>
      </c>
      <c r="C15" s="22">
        <f t="shared" si="0"/>
        <v>14727.0940491375</v>
      </c>
      <c r="D15" s="29"/>
      <c r="E15" s="29"/>
      <c r="F15" s="29"/>
      <c r="G15" s="29"/>
      <c r="H15" s="29"/>
      <c r="I15" s="29"/>
    </row>
    <row r="16" spans="1:9" s="87" customFormat="1" x14ac:dyDescent="0.2">
      <c r="A16" s="4" t="s">
        <v>50</v>
      </c>
      <c r="B16" s="7">
        <v>2904.14211488</v>
      </c>
      <c r="C16" s="22">
        <f t="shared" si="0"/>
        <v>2904.14211488</v>
      </c>
      <c r="D16" s="29"/>
      <c r="E16" s="29"/>
      <c r="F16" s="29"/>
      <c r="G16" s="29"/>
      <c r="H16" s="29"/>
      <c r="I16" s="29"/>
    </row>
    <row r="17" spans="1:9" s="87" customFormat="1" x14ac:dyDescent="0.2">
      <c r="A17" s="4" t="s">
        <v>51</v>
      </c>
      <c r="B17" s="7">
        <v>785.94201461</v>
      </c>
      <c r="C17" s="22">
        <f t="shared" si="0"/>
        <v>785.94201461</v>
      </c>
      <c r="D17" s="29"/>
      <c r="E17" s="29"/>
      <c r="F17" s="29"/>
      <c r="G17" s="29"/>
      <c r="H17" s="29"/>
      <c r="I17" s="29"/>
    </row>
    <row r="18" spans="1:9" s="87" customFormat="1" x14ac:dyDescent="0.2">
      <c r="A18" s="4" t="s">
        <v>52</v>
      </c>
      <c r="B18" s="7">
        <v>2118.2001002699999</v>
      </c>
      <c r="C18" s="22">
        <f t="shared" si="0"/>
        <v>2118.2001002699999</v>
      </c>
      <c r="D18" s="29"/>
      <c r="E18" s="29"/>
      <c r="F18" s="29"/>
      <c r="G18" s="29"/>
      <c r="H18" s="29"/>
      <c r="I18" s="29"/>
    </row>
    <row r="19" spans="1:9" s="87" customFormat="1" x14ac:dyDescent="0.2">
      <c r="A19" s="4" t="s">
        <v>53</v>
      </c>
      <c r="B19" s="7">
        <v>10603.3680288122</v>
      </c>
      <c r="C19" s="22">
        <f t="shared" si="0"/>
        <v>10603.3680288122</v>
      </c>
      <c r="D19" s="29"/>
      <c r="E19" s="29"/>
      <c r="F19" s="29"/>
      <c r="G19" s="29"/>
      <c r="H19" s="29"/>
      <c r="I19" s="29"/>
    </row>
    <row r="20" spans="1:9" s="87" customFormat="1" x14ac:dyDescent="0.2">
      <c r="A20" s="10" t="s">
        <v>54</v>
      </c>
      <c r="B20" s="12">
        <v>0</v>
      </c>
      <c r="C20" s="22">
        <f t="shared" si="0"/>
        <v>0</v>
      </c>
      <c r="D20" s="29"/>
      <c r="E20" s="29"/>
      <c r="F20" s="29"/>
      <c r="G20" s="29"/>
      <c r="H20" s="29"/>
      <c r="I20" s="29"/>
    </row>
    <row r="21" spans="1:9" s="87" customFormat="1" x14ac:dyDescent="0.2">
      <c r="A21" s="10" t="s">
        <v>55</v>
      </c>
      <c r="B21" s="12">
        <v>0</v>
      </c>
      <c r="C21" s="22">
        <f t="shared" si="0"/>
        <v>0</v>
      </c>
      <c r="D21" s="29"/>
      <c r="E21" s="29"/>
      <c r="F21" s="29"/>
      <c r="G21" s="29"/>
      <c r="H21" s="29"/>
      <c r="I21" s="29"/>
    </row>
    <row r="22" spans="1:9" s="23" customFormat="1" x14ac:dyDescent="0.2">
      <c r="A22" s="4" t="s">
        <v>44</v>
      </c>
      <c r="B22" s="7">
        <v>0</v>
      </c>
      <c r="C22" s="22">
        <f t="shared" si="0"/>
        <v>0</v>
      </c>
      <c r="D22" s="22"/>
      <c r="E22" s="22"/>
      <c r="F22" s="22"/>
      <c r="G22" s="22"/>
      <c r="H22" s="22"/>
      <c r="I22" s="22"/>
    </row>
    <row r="23" spans="1:9" s="23" customFormat="1" x14ac:dyDescent="0.2">
      <c r="A23" s="4" t="s">
        <v>43</v>
      </c>
      <c r="B23" s="7">
        <v>0</v>
      </c>
      <c r="C23" s="22">
        <f t="shared" si="0"/>
        <v>0</v>
      </c>
      <c r="D23" s="22"/>
      <c r="E23" s="22"/>
      <c r="F23" s="22"/>
      <c r="G23" s="22"/>
      <c r="H23" s="22"/>
      <c r="I23" s="22"/>
    </row>
    <row r="24" spans="1:9" s="87" customFormat="1" x14ac:dyDescent="0.2">
      <c r="A24" s="4" t="s">
        <v>45</v>
      </c>
      <c r="B24" s="7">
        <v>0</v>
      </c>
      <c r="C24" s="22">
        <f t="shared" si="0"/>
        <v>0</v>
      </c>
      <c r="D24" s="29"/>
      <c r="E24" s="29"/>
      <c r="F24" s="29"/>
      <c r="G24" s="29"/>
      <c r="H24" s="29"/>
      <c r="I24" s="29"/>
    </row>
    <row r="25" spans="1:9" s="87" customFormat="1" x14ac:dyDescent="0.2">
      <c r="A25" s="4" t="s">
        <v>56</v>
      </c>
      <c r="B25" s="7">
        <v>0</v>
      </c>
      <c r="C25" s="22">
        <f t="shared" si="0"/>
        <v>0</v>
      </c>
      <c r="D25" s="29"/>
      <c r="E25" s="29"/>
      <c r="F25" s="29"/>
      <c r="G25" s="29"/>
      <c r="H25" s="29"/>
      <c r="I25" s="29"/>
    </row>
    <row r="26" spans="1:9" s="87" customFormat="1" x14ac:dyDescent="0.2">
      <c r="A26" s="10" t="s">
        <v>57</v>
      </c>
      <c r="B26" s="12">
        <v>2148.4994744426999</v>
      </c>
      <c r="C26" s="22">
        <f t="shared" si="0"/>
        <v>2148.4994744426999</v>
      </c>
      <c r="D26" s="29"/>
      <c r="E26" s="29"/>
      <c r="F26" s="29"/>
      <c r="G26" s="29"/>
      <c r="H26" s="29"/>
      <c r="I26" s="29"/>
    </row>
    <row r="27" spans="1:9" s="87" customFormat="1" x14ac:dyDescent="0.2">
      <c r="A27" s="4" t="s">
        <v>58</v>
      </c>
      <c r="B27" s="7">
        <v>98.894323999999997</v>
      </c>
      <c r="C27" s="22">
        <f t="shared" si="0"/>
        <v>98.894323999999997</v>
      </c>
      <c r="D27" s="29"/>
      <c r="E27" s="29"/>
      <c r="F27" s="29"/>
      <c r="G27" s="29"/>
      <c r="H27" s="29"/>
      <c r="I27" s="29"/>
    </row>
    <row r="28" spans="1:9" s="23" customFormat="1" x14ac:dyDescent="0.2">
      <c r="A28" s="4" t="s">
        <v>59</v>
      </c>
      <c r="B28" s="7">
        <v>0</v>
      </c>
      <c r="C28" s="22">
        <f t="shared" si="0"/>
        <v>0</v>
      </c>
      <c r="D28" s="22"/>
      <c r="E28" s="22"/>
      <c r="F28" s="22"/>
      <c r="G28" s="22"/>
      <c r="H28" s="22"/>
      <c r="I28" s="22"/>
    </row>
    <row r="29" spans="1:9" s="87" customFormat="1" x14ac:dyDescent="0.2">
      <c r="A29" s="4" t="s">
        <v>60</v>
      </c>
      <c r="B29" s="7">
        <v>0</v>
      </c>
      <c r="C29" s="22">
        <f t="shared" si="0"/>
        <v>0</v>
      </c>
      <c r="D29" s="29"/>
      <c r="E29" s="29"/>
      <c r="F29" s="29"/>
      <c r="G29" s="29"/>
      <c r="H29" s="29"/>
      <c r="I29" s="29"/>
    </row>
    <row r="30" spans="1:9" s="87" customFormat="1" x14ac:dyDescent="0.2">
      <c r="A30" s="4" t="s">
        <v>61</v>
      </c>
      <c r="B30" s="7">
        <v>0</v>
      </c>
      <c r="C30" s="22">
        <f t="shared" si="0"/>
        <v>0</v>
      </c>
      <c r="D30" s="29"/>
      <c r="E30" s="29"/>
      <c r="F30" s="29"/>
      <c r="G30" s="29"/>
      <c r="H30" s="29"/>
      <c r="I30" s="29"/>
    </row>
    <row r="31" spans="1:9" s="87" customFormat="1" ht="12.75" customHeight="1" x14ac:dyDescent="0.2">
      <c r="A31" s="4" t="s">
        <v>62</v>
      </c>
      <c r="B31" s="7">
        <v>0</v>
      </c>
      <c r="C31" s="22">
        <f t="shared" si="0"/>
        <v>0</v>
      </c>
      <c r="D31" s="29"/>
      <c r="E31" s="29"/>
      <c r="F31" s="29"/>
      <c r="G31" s="29"/>
      <c r="H31" s="29"/>
      <c r="I31" s="29"/>
    </row>
    <row r="32" spans="1:9" s="87" customFormat="1" x14ac:dyDescent="0.2">
      <c r="A32" s="4" t="s">
        <v>63</v>
      </c>
      <c r="B32" s="7">
        <v>0</v>
      </c>
      <c r="C32" s="22">
        <f t="shared" si="0"/>
        <v>0</v>
      </c>
      <c r="D32" s="29"/>
      <c r="E32" s="29"/>
      <c r="F32" s="29"/>
      <c r="G32" s="29"/>
      <c r="H32" s="29"/>
      <c r="I32" s="29"/>
    </row>
    <row r="33" spans="1:12" s="87" customFormat="1" x14ac:dyDescent="0.2">
      <c r="A33" s="4" t="s">
        <v>64</v>
      </c>
      <c r="B33" s="7">
        <v>0</v>
      </c>
      <c r="C33" s="22">
        <f t="shared" si="0"/>
        <v>0</v>
      </c>
      <c r="D33" s="29"/>
      <c r="E33" s="29"/>
      <c r="F33" s="29"/>
      <c r="G33" s="29"/>
      <c r="H33" s="29"/>
      <c r="I33" s="29"/>
    </row>
    <row r="34" spans="1:12" s="23" customFormat="1" x14ac:dyDescent="0.2">
      <c r="A34" s="4" t="s">
        <v>65</v>
      </c>
      <c r="B34" s="7">
        <v>0</v>
      </c>
      <c r="C34" s="22">
        <f t="shared" si="0"/>
        <v>0</v>
      </c>
      <c r="D34" s="22"/>
      <c r="E34" s="22"/>
      <c r="F34" s="22"/>
      <c r="G34" s="22"/>
      <c r="H34" s="22"/>
      <c r="I34" s="22"/>
    </row>
    <row r="35" spans="1:12" s="23" customFormat="1" x14ac:dyDescent="0.2">
      <c r="A35" s="4" t="s">
        <v>66</v>
      </c>
      <c r="B35" s="7">
        <v>0</v>
      </c>
      <c r="C35" s="22">
        <f t="shared" si="0"/>
        <v>0</v>
      </c>
      <c r="D35" s="22"/>
      <c r="E35" s="22"/>
      <c r="F35" s="22"/>
      <c r="G35" s="22"/>
      <c r="H35" s="22"/>
      <c r="I35" s="22"/>
    </row>
    <row r="36" spans="1:12" s="87" customFormat="1" x14ac:dyDescent="0.2">
      <c r="A36" s="4" t="s">
        <v>67</v>
      </c>
      <c r="B36" s="7">
        <v>0</v>
      </c>
      <c r="C36" s="22">
        <f t="shared" si="0"/>
        <v>0</v>
      </c>
      <c r="D36" s="29"/>
      <c r="E36" s="29"/>
      <c r="F36" s="29"/>
      <c r="G36" s="29"/>
      <c r="H36" s="29"/>
      <c r="I36" s="29"/>
    </row>
    <row r="37" spans="1:12" s="87" customFormat="1" x14ac:dyDescent="0.2">
      <c r="A37" s="4" t="s">
        <v>68</v>
      </c>
      <c r="B37" s="7">
        <v>0</v>
      </c>
      <c r="C37" s="22">
        <f t="shared" si="0"/>
        <v>0</v>
      </c>
      <c r="D37" s="29"/>
      <c r="E37" s="29"/>
      <c r="F37" s="29"/>
      <c r="G37" s="29"/>
      <c r="H37" s="29"/>
      <c r="I37" s="29"/>
    </row>
    <row r="38" spans="1:12" s="23" customFormat="1" x14ac:dyDescent="0.2">
      <c r="A38" s="4" t="s">
        <v>69</v>
      </c>
      <c r="B38" s="7">
        <v>98.894323999999997</v>
      </c>
      <c r="C38" s="22">
        <f t="shared" si="0"/>
        <v>98.894323999999997</v>
      </c>
      <c r="D38" s="22"/>
      <c r="E38" s="22"/>
      <c r="F38" s="22"/>
      <c r="G38" s="22"/>
      <c r="H38" s="22"/>
      <c r="I38" s="22"/>
    </row>
    <row r="39" spans="1:12" s="87" customFormat="1" x14ac:dyDescent="0.2">
      <c r="A39" s="4" t="s">
        <v>70</v>
      </c>
      <c r="B39" s="7">
        <v>0</v>
      </c>
      <c r="C39" s="22">
        <f t="shared" si="0"/>
        <v>0</v>
      </c>
      <c r="D39" s="29"/>
      <c r="E39" s="29"/>
      <c r="F39" s="29"/>
      <c r="G39" s="29"/>
      <c r="H39" s="29"/>
      <c r="I39" s="29"/>
    </row>
    <row r="40" spans="1:12" s="87" customFormat="1" x14ac:dyDescent="0.2">
      <c r="A40" s="4" t="s">
        <v>71</v>
      </c>
      <c r="B40" s="7">
        <v>0</v>
      </c>
      <c r="C40" s="22">
        <f t="shared" si="0"/>
        <v>0</v>
      </c>
      <c r="D40" s="29"/>
      <c r="E40" s="29"/>
      <c r="F40" s="29"/>
      <c r="G40" s="29"/>
      <c r="H40" s="29"/>
      <c r="I40" s="29"/>
    </row>
    <row r="41" spans="1:12" s="23" customFormat="1" x14ac:dyDescent="0.2">
      <c r="A41" s="4" t="s">
        <v>72</v>
      </c>
      <c r="B41" s="7">
        <v>0</v>
      </c>
      <c r="C41" s="22">
        <f t="shared" si="0"/>
        <v>0</v>
      </c>
      <c r="D41" s="22"/>
      <c r="E41" s="22"/>
      <c r="F41" s="22"/>
      <c r="G41" s="22"/>
      <c r="H41" s="22"/>
      <c r="I41" s="22"/>
    </row>
    <row r="42" spans="1:12" s="87" customFormat="1" x14ac:dyDescent="0.2">
      <c r="A42" s="4" t="s">
        <v>73</v>
      </c>
      <c r="B42" s="7">
        <v>2049.6051504427001</v>
      </c>
      <c r="C42" s="22">
        <f t="shared" si="0"/>
        <v>2049.6051504427001</v>
      </c>
      <c r="D42" s="29"/>
      <c r="E42" s="29"/>
      <c r="F42" s="29"/>
      <c r="G42" s="29"/>
      <c r="H42" s="29"/>
      <c r="I42" s="29"/>
    </row>
    <row r="43" spans="1:12" s="87" customFormat="1" x14ac:dyDescent="0.2">
      <c r="A43" s="4" t="s">
        <v>74</v>
      </c>
      <c r="B43" s="7">
        <v>0</v>
      </c>
      <c r="C43" s="22">
        <f t="shared" si="0"/>
        <v>0</v>
      </c>
      <c r="D43" s="29"/>
      <c r="E43" s="29"/>
      <c r="F43" s="29"/>
      <c r="G43" s="29"/>
      <c r="H43" s="29"/>
      <c r="I43" s="29"/>
    </row>
    <row r="44" spans="1:12" s="87" customFormat="1" x14ac:dyDescent="0.2">
      <c r="A44" s="4" t="s">
        <v>75</v>
      </c>
      <c r="B44" s="7">
        <v>0</v>
      </c>
      <c r="C44" s="22">
        <f t="shared" si="0"/>
        <v>0</v>
      </c>
      <c r="D44" s="29"/>
      <c r="E44" s="29"/>
      <c r="F44" s="29"/>
      <c r="G44" s="29"/>
      <c r="H44" s="29"/>
      <c r="I44" s="29"/>
    </row>
    <row r="45" spans="1:12" s="87" customFormat="1" x14ac:dyDescent="0.2">
      <c r="A45" s="10" t="s">
        <v>76</v>
      </c>
      <c r="B45" s="12">
        <v>10930.2718487972</v>
      </c>
      <c r="C45" s="22">
        <f t="shared" si="0"/>
        <v>10930.2718487972</v>
      </c>
      <c r="D45" s="29"/>
      <c r="E45" s="29"/>
      <c r="F45" s="29"/>
      <c r="G45" s="29"/>
      <c r="H45" s="29"/>
      <c r="I45" s="29"/>
    </row>
    <row r="46" spans="1:12" s="23" customFormat="1" x14ac:dyDescent="0.2">
      <c r="A46" s="10" t="s">
        <v>77</v>
      </c>
      <c r="B46" s="12">
        <v>4832.8953484171998</v>
      </c>
      <c r="C46" s="22">
        <f t="shared" si="0"/>
        <v>4832.8953484171998</v>
      </c>
      <c r="D46" s="22"/>
      <c r="E46" s="22"/>
      <c r="F46" s="22"/>
      <c r="G46" s="22"/>
      <c r="H46" s="22"/>
      <c r="I46" s="22"/>
    </row>
    <row r="47" spans="1:12" s="87" customFormat="1" x14ac:dyDescent="0.2">
      <c r="A47" s="4" t="s">
        <v>78</v>
      </c>
      <c r="B47" s="7">
        <v>3686.1881897672001</v>
      </c>
      <c r="C47" s="22">
        <f t="shared" si="0"/>
        <v>3686.1881897672001</v>
      </c>
      <c r="D47" s="29"/>
      <c r="E47" s="29"/>
      <c r="F47" s="29"/>
      <c r="G47" s="29"/>
      <c r="H47" s="29"/>
      <c r="I47" s="29"/>
    </row>
    <row r="48" spans="1:12" x14ac:dyDescent="0.2">
      <c r="A48" s="4" t="s">
        <v>79</v>
      </c>
      <c r="B48" s="7">
        <v>1146.7071586500001</v>
      </c>
      <c r="C48" s="22">
        <f t="shared" si="0"/>
        <v>1146.7071586500001</v>
      </c>
      <c r="D48" s="52"/>
      <c r="E48" s="52"/>
      <c r="F48" s="52"/>
      <c r="G48" s="52"/>
      <c r="H48" s="52"/>
      <c r="I48" s="52"/>
      <c r="J48" s="52"/>
      <c r="K48" s="52"/>
      <c r="L48" s="52"/>
    </row>
    <row r="49" spans="1:3" x14ac:dyDescent="0.2">
      <c r="A49" s="10" t="s">
        <v>80</v>
      </c>
      <c r="B49" s="12">
        <v>82.870379</v>
      </c>
      <c r="C49" s="22">
        <f t="shared" si="0"/>
        <v>82.870379</v>
      </c>
    </row>
    <row r="50" spans="1:3" x14ac:dyDescent="0.2">
      <c r="A50" s="4" t="s">
        <v>81</v>
      </c>
      <c r="B50" s="7">
        <v>82.870379</v>
      </c>
      <c r="C50" s="22">
        <f t="shared" si="0"/>
        <v>82.870379</v>
      </c>
    </row>
    <row r="51" spans="1:3" x14ac:dyDescent="0.2">
      <c r="A51" s="4" t="s">
        <v>82</v>
      </c>
      <c r="B51" s="7">
        <v>0</v>
      </c>
      <c r="C51" s="22">
        <f t="shared" si="0"/>
        <v>0</v>
      </c>
    </row>
    <row r="52" spans="1:3" x14ac:dyDescent="0.2">
      <c r="A52" s="10" t="s">
        <v>83</v>
      </c>
      <c r="B52" s="12">
        <v>6014.50612138</v>
      </c>
      <c r="C52" s="22">
        <f t="shared" si="0"/>
        <v>6014.50612138</v>
      </c>
    </row>
    <row r="53" spans="1:3" x14ac:dyDescent="0.2">
      <c r="A53" s="4" t="s">
        <v>58</v>
      </c>
      <c r="B53" s="7">
        <v>5916.45483934</v>
      </c>
      <c r="C53" s="22">
        <f t="shared" si="0"/>
        <v>5916.45483934</v>
      </c>
    </row>
    <row r="54" spans="1:3" x14ac:dyDescent="0.2">
      <c r="A54" s="4" t="s">
        <v>84</v>
      </c>
      <c r="B54" s="7">
        <v>0</v>
      </c>
      <c r="C54" s="22">
        <f t="shared" si="0"/>
        <v>0</v>
      </c>
    </row>
    <row r="55" spans="1:3" x14ac:dyDescent="0.2">
      <c r="A55" s="4" t="s">
        <v>63</v>
      </c>
      <c r="B55" s="7">
        <v>0</v>
      </c>
      <c r="C55" s="22">
        <f t="shared" si="0"/>
        <v>0</v>
      </c>
    </row>
    <row r="56" spans="1:3" x14ac:dyDescent="0.2">
      <c r="A56" s="4" t="s">
        <v>65</v>
      </c>
      <c r="B56" s="7">
        <v>0</v>
      </c>
      <c r="C56" s="22">
        <f t="shared" si="0"/>
        <v>0</v>
      </c>
    </row>
    <row r="57" spans="1:3" x14ac:dyDescent="0.2">
      <c r="A57" s="4" t="s">
        <v>85</v>
      </c>
      <c r="B57" s="7">
        <v>0</v>
      </c>
      <c r="C57" s="22">
        <f t="shared" si="0"/>
        <v>0</v>
      </c>
    </row>
    <row r="58" spans="1:3" x14ac:dyDescent="0.2">
      <c r="A58" s="4" t="s">
        <v>86</v>
      </c>
      <c r="B58" s="7">
        <v>0</v>
      </c>
      <c r="C58" s="22">
        <f t="shared" si="0"/>
        <v>0</v>
      </c>
    </row>
    <row r="59" spans="1:3" x14ac:dyDescent="0.2">
      <c r="A59" s="4" t="s">
        <v>67</v>
      </c>
      <c r="B59" s="7">
        <v>0</v>
      </c>
      <c r="C59" s="22">
        <f t="shared" si="0"/>
        <v>0</v>
      </c>
    </row>
    <row r="60" spans="1:3" x14ac:dyDescent="0.2">
      <c r="A60" s="4" t="s">
        <v>87</v>
      </c>
      <c r="B60" s="7">
        <v>0</v>
      </c>
      <c r="C60" s="22">
        <f t="shared" si="0"/>
        <v>0</v>
      </c>
    </row>
    <row r="61" spans="1:3" x14ac:dyDescent="0.2">
      <c r="A61" s="4" t="s">
        <v>69</v>
      </c>
      <c r="B61" s="7">
        <v>0</v>
      </c>
      <c r="C61" s="22">
        <f t="shared" si="0"/>
        <v>0</v>
      </c>
    </row>
    <row r="62" spans="1:3" x14ac:dyDescent="0.2">
      <c r="A62" s="4" t="s">
        <v>71</v>
      </c>
      <c r="B62" s="7">
        <v>0</v>
      </c>
      <c r="C62" s="22">
        <f t="shared" si="0"/>
        <v>0</v>
      </c>
    </row>
    <row r="63" spans="1:3" x14ac:dyDescent="0.2">
      <c r="A63" s="4" t="s">
        <v>72</v>
      </c>
      <c r="B63" s="7">
        <v>0</v>
      </c>
      <c r="C63" s="22">
        <f t="shared" si="0"/>
        <v>0</v>
      </c>
    </row>
    <row r="64" spans="1:3" x14ac:dyDescent="0.2">
      <c r="A64" s="4" t="s">
        <v>88</v>
      </c>
      <c r="B64" s="7">
        <v>5916.45483934</v>
      </c>
      <c r="C64" s="22">
        <f t="shared" si="0"/>
        <v>5916.45483934</v>
      </c>
    </row>
    <row r="65" spans="1:3" x14ac:dyDescent="0.2">
      <c r="A65" s="4" t="s">
        <v>73</v>
      </c>
      <c r="B65" s="7">
        <v>98.051282040000004</v>
      </c>
      <c r="C65" s="22">
        <f t="shared" si="0"/>
        <v>98.051282040000004</v>
      </c>
    </row>
    <row r="66" spans="1:3" x14ac:dyDescent="0.2">
      <c r="A66" s="4" t="s">
        <v>74</v>
      </c>
      <c r="B66" s="7">
        <v>0</v>
      </c>
      <c r="C66" s="22">
        <f t="shared" si="0"/>
        <v>0</v>
      </c>
    </row>
    <row r="67" spans="1:3" x14ac:dyDescent="0.2">
      <c r="A67" s="10" t="s">
        <v>89</v>
      </c>
      <c r="B67" s="12">
        <v>-61.730616069699998</v>
      </c>
      <c r="C67" s="22">
        <f t="shared" si="0"/>
        <v>-61.730616069699998</v>
      </c>
    </row>
    <row r="68" spans="1:3" x14ac:dyDescent="0.2">
      <c r="A68" s="4" t="s">
        <v>90</v>
      </c>
      <c r="B68" s="7">
        <v>907.87006625030006</v>
      </c>
      <c r="C68" s="22">
        <f t="shared" si="0"/>
        <v>907.87006625030006</v>
      </c>
    </row>
    <row r="69" spans="1:3" x14ac:dyDescent="0.2">
      <c r="A69" s="4" t="s">
        <v>91</v>
      </c>
      <c r="B69" s="7">
        <v>969.60068232000003</v>
      </c>
      <c r="C69" s="22">
        <f t="shared" si="0"/>
        <v>969.60068232000003</v>
      </c>
    </row>
    <row r="70" spans="1:3" ht="13.5" thickBot="1" x14ac:dyDescent="0.25">
      <c r="B70" s="5"/>
    </row>
    <row r="71"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8F455-2983-46B5-9FD4-3AC49AB3EF6A}">
  <sheetPr>
    <tabColor rgb="FF92D050"/>
  </sheetPr>
  <dimension ref="A1:E210"/>
  <sheetViews>
    <sheetView topLeftCell="A190" zoomScaleNormal="100" workbookViewId="0">
      <selection activeCell="B210" sqref="B210"/>
    </sheetView>
  </sheetViews>
  <sheetFormatPr baseColWidth="10" defaultColWidth="11.42578125" defaultRowHeight="15" x14ac:dyDescent="0.25"/>
  <cols>
    <col min="1" max="1" width="8.7109375" style="35" customWidth="1"/>
    <col min="2" max="2" width="77.85546875" style="36" customWidth="1"/>
    <col min="3" max="3" width="23.140625" style="65" customWidth="1"/>
    <col min="4" max="16384" width="11.42578125" style="36"/>
  </cols>
  <sheetData>
    <row r="1" spans="1:5" ht="18" x14ac:dyDescent="0.25">
      <c r="B1" s="211" t="s">
        <v>459</v>
      </c>
      <c r="C1" s="211"/>
    </row>
    <row r="2" spans="1:5" ht="12" customHeight="1" x14ac:dyDescent="0.25">
      <c r="B2" s="37"/>
      <c r="C2" s="38"/>
      <c r="E2" s="168" t="s">
        <v>460</v>
      </c>
    </row>
    <row r="3" spans="1:5" ht="18" x14ac:dyDescent="0.25">
      <c r="B3" s="212" t="s">
        <v>110</v>
      </c>
      <c r="C3" s="213"/>
    </row>
    <row r="4" spans="1:5" s="42" customFormat="1" ht="15.75" x14ac:dyDescent="0.25">
      <c r="A4" s="39"/>
      <c r="B4" s="40" t="s">
        <v>111</v>
      </c>
      <c r="C4" s="41"/>
    </row>
    <row r="5" spans="1:5" x14ac:dyDescent="0.25">
      <c r="A5" s="35">
        <v>1</v>
      </c>
      <c r="B5" s="43" t="s">
        <v>112</v>
      </c>
      <c r="C5" s="200" t="s">
        <v>113</v>
      </c>
    </row>
    <row r="6" spans="1:5" x14ac:dyDescent="0.25">
      <c r="A6" s="35">
        <v>2</v>
      </c>
      <c r="B6" s="43" t="s">
        <v>114</v>
      </c>
      <c r="C6" s="200" t="s">
        <v>115</v>
      </c>
    </row>
    <row r="7" spans="1:5" x14ac:dyDescent="0.25">
      <c r="A7" s="35">
        <v>3</v>
      </c>
      <c r="B7" s="43" t="s">
        <v>116</v>
      </c>
      <c r="C7" s="200" t="s">
        <v>117</v>
      </c>
    </row>
    <row r="8" spans="1:5" x14ac:dyDescent="0.25">
      <c r="A8" s="35">
        <v>4</v>
      </c>
      <c r="B8" s="43" t="s">
        <v>118</v>
      </c>
      <c r="C8" s="200" t="s">
        <v>119</v>
      </c>
    </row>
    <row r="9" spans="1:5" x14ac:dyDescent="0.25">
      <c r="B9" s="45"/>
      <c r="C9" s="46"/>
    </row>
    <row r="10" spans="1:5" s="42" customFormat="1" ht="15.75" x14ac:dyDescent="0.25">
      <c r="A10" s="39"/>
      <c r="B10" s="40" t="s">
        <v>120</v>
      </c>
      <c r="C10" s="41"/>
    </row>
    <row r="11" spans="1:5" x14ac:dyDescent="0.25">
      <c r="A11" s="35">
        <v>5</v>
      </c>
      <c r="B11" s="43" t="s">
        <v>121</v>
      </c>
      <c r="C11" s="200" t="s">
        <v>122</v>
      </c>
    </row>
    <row r="12" spans="1:5" x14ac:dyDescent="0.25">
      <c r="A12" s="35">
        <v>6</v>
      </c>
      <c r="B12" s="43" t="s">
        <v>123</v>
      </c>
      <c r="C12" s="200" t="s">
        <v>124</v>
      </c>
    </row>
    <row r="13" spans="1:5" x14ac:dyDescent="0.25">
      <c r="A13" s="35">
        <v>7</v>
      </c>
      <c r="B13" s="43" t="s">
        <v>125</v>
      </c>
      <c r="C13" s="200" t="s">
        <v>126</v>
      </c>
    </row>
    <row r="14" spans="1:5" x14ac:dyDescent="0.25">
      <c r="B14" s="43"/>
      <c r="C14" s="44"/>
    </row>
    <row r="15" spans="1:5" ht="15.75" x14ac:dyDescent="0.25">
      <c r="B15" s="40" t="s">
        <v>127</v>
      </c>
      <c r="C15" s="46"/>
    </row>
    <row r="16" spans="1:5" x14ac:dyDescent="0.25">
      <c r="A16" s="35">
        <v>8</v>
      </c>
      <c r="B16" s="43" t="s">
        <v>128</v>
      </c>
      <c r="C16" s="200" t="s">
        <v>129</v>
      </c>
    </row>
    <row r="17" spans="1:3" x14ac:dyDescent="0.25">
      <c r="A17" s="35">
        <f>A16+1</f>
        <v>9</v>
      </c>
      <c r="B17" s="43" t="s">
        <v>130</v>
      </c>
      <c r="C17" s="200" t="s">
        <v>131</v>
      </c>
    </row>
    <row r="18" spans="1:3" x14ac:dyDescent="0.25">
      <c r="B18" s="47"/>
      <c r="C18" s="44"/>
    </row>
    <row r="19" spans="1:3" ht="15.75" x14ac:dyDescent="0.25">
      <c r="B19" s="40" t="s">
        <v>132</v>
      </c>
      <c r="C19" s="46"/>
    </row>
    <row r="20" spans="1:3" x14ac:dyDescent="0.25">
      <c r="A20" s="35">
        <f>A17+1</f>
        <v>10</v>
      </c>
      <c r="B20" s="43" t="s">
        <v>133</v>
      </c>
      <c r="C20" s="200" t="s">
        <v>134</v>
      </c>
    </row>
    <row r="21" spans="1:3" x14ac:dyDescent="0.25">
      <c r="A21" s="35">
        <f>A20+1</f>
        <v>11</v>
      </c>
      <c r="B21" s="43" t="s">
        <v>135</v>
      </c>
      <c r="C21" s="200" t="s">
        <v>136</v>
      </c>
    </row>
    <row r="22" spans="1:3" x14ac:dyDescent="0.25">
      <c r="A22" s="35">
        <f t="shared" ref="A22" si="0">A21+1</f>
        <v>12</v>
      </c>
      <c r="B22" s="43" t="s">
        <v>137</v>
      </c>
      <c r="C22" s="200" t="s">
        <v>138</v>
      </c>
    </row>
    <row r="23" spans="1:3" x14ac:dyDescent="0.25">
      <c r="B23" s="45"/>
      <c r="C23" s="46"/>
    </row>
    <row r="24" spans="1:3" ht="15.75" x14ac:dyDescent="0.25">
      <c r="B24" s="40" t="s">
        <v>139</v>
      </c>
      <c r="C24" s="46"/>
    </row>
    <row r="25" spans="1:3" x14ac:dyDescent="0.25">
      <c r="A25" s="35">
        <f>A22+1</f>
        <v>13</v>
      </c>
      <c r="B25" s="43" t="s">
        <v>140</v>
      </c>
      <c r="C25" s="200" t="s">
        <v>141</v>
      </c>
    </row>
    <row r="26" spans="1:3" x14ac:dyDescent="0.25">
      <c r="B26" s="45"/>
      <c r="C26" s="46"/>
    </row>
    <row r="27" spans="1:3" ht="15.75" x14ac:dyDescent="0.25">
      <c r="B27" s="40" t="s">
        <v>10</v>
      </c>
      <c r="C27" s="46"/>
    </row>
    <row r="28" spans="1:3" x14ac:dyDescent="0.25">
      <c r="A28" s="35">
        <f>A25+1</f>
        <v>14</v>
      </c>
      <c r="B28" s="43" t="s">
        <v>142</v>
      </c>
      <c r="C28" s="200" t="s">
        <v>143</v>
      </c>
    </row>
    <row r="29" spans="1:3" x14ac:dyDescent="0.25">
      <c r="B29" s="45"/>
      <c r="C29" s="46"/>
    </row>
    <row r="30" spans="1:3" ht="18.75" x14ac:dyDescent="0.3">
      <c r="B30" s="214" t="s">
        <v>144</v>
      </c>
      <c r="C30" s="215"/>
    </row>
    <row r="31" spans="1:3" ht="18.75" x14ac:dyDescent="0.3">
      <c r="B31" s="49"/>
      <c r="C31" s="50"/>
    </row>
    <row r="32" spans="1:3" ht="15.75" x14ac:dyDescent="0.25">
      <c r="B32" s="48" t="s">
        <v>12</v>
      </c>
      <c r="C32" s="46"/>
    </row>
    <row r="33" spans="1:3" x14ac:dyDescent="0.25">
      <c r="A33" s="35">
        <f>A28+1</f>
        <v>15</v>
      </c>
      <c r="B33" s="43" t="s">
        <v>145</v>
      </c>
      <c r="C33" s="200" t="s">
        <v>146</v>
      </c>
    </row>
    <row r="34" spans="1:3" x14ac:dyDescent="0.25">
      <c r="A34" s="35">
        <f>+A33+1</f>
        <v>16</v>
      </c>
      <c r="B34" s="43" t="s">
        <v>147</v>
      </c>
      <c r="C34" s="200" t="s">
        <v>148</v>
      </c>
    </row>
    <row r="35" spans="1:3" ht="18.75" x14ac:dyDescent="0.3">
      <c r="B35" s="49"/>
      <c r="C35" s="50"/>
    </row>
    <row r="36" spans="1:3" ht="15.75" x14ac:dyDescent="0.25">
      <c r="B36" s="48" t="s">
        <v>149</v>
      </c>
      <c r="C36" s="46"/>
    </row>
    <row r="37" spans="1:3" x14ac:dyDescent="0.25">
      <c r="A37" s="35">
        <f>A34+1</f>
        <v>17</v>
      </c>
      <c r="B37" s="43" t="s">
        <v>150</v>
      </c>
      <c r="C37" s="200" t="s">
        <v>151</v>
      </c>
    </row>
    <row r="39" spans="1:3" ht="15.75" x14ac:dyDescent="0.25">
      <c r="B39" s="48" t="s">
        <v>13</v>
      </c>
      <c r="C39" s="46"/>
    </row>
    <row r="40" spans="1:3" x14ac:dyDescent="0.25">
      <c r="A40" s="35">
        <f>A37+1</f>
        <v>18</v>
      </c>
      <c r="B40" s="43" t="s">
        <v>152</v>
      </c>
      <c r="C40" s="200" t="s">
        <v>153</v>
      </c>
    </row>
    <row r="41" spans="1:3" x14ac:dyDescent="0.25">
      <c r="A41" s="35">
        <f t="shared" ref="A41:A42" si="1">+A40+1</f>
        <v>19</v>
      </c>
      <c r="B41" s="43" t="s">
        <v>154</v>
      </c>
      <c r="C41" s="200" t="s">
        <v>155</v>
      </c>
    </row>
    <row r="42" spans="1:3" x14ac:dyDescent="0.25">
      <c r="A42" s="35">
        <f t="shared" si="1"/>
        <v>20</v>
      </c>
      <c r="B42" s="43" t="s">
        <v>156</v>
      </c>
      <c r="C42" s="200" t="s">
        <v>157</v>
      </c>
    </row>
    <row r="43" spans="1:3" x14ac:dyDescent="0.25">
      <c r="B43" s="52"/>
      <c r="C43" s="51"/>
    </row>
    <row r="44" spans="1:3" ht="18.75" x14ac:dyDescent="0.3">
      <c r="B44" s="215" t="s">
        <v>158</v>
      </c>
      <c r="C44" s="216"/>
    </row>
    <row r="45" spans="1:3" ht="15.75" x14ac:dyDescent="0.25">
      <c r="B45" s="40" t="s">
        <v>159</v>
      </c>
      <c r="C45" s="53"/>
    </row>
    <row r="46" spans="1:3" x14ac:dyDescent="0.25">
      <c r="A46" s="35">
        <f>A42+1</f>
        <v>21</v>
      </c>
      <c r="B46" s="43" t="s">
        <v>160</v>
      </c>
      <c r="C46" s="200" t="s">
        <v>161</v>
      </c>
    </row>
    <row r="47" spans="1:3" x14ac:dyDescent="0.25">
      <c r="A47" s="35">
        <f t="shared" ref="A47:A70" si="2">+A46+1</f>
        <v>22</v>
      </c>
      <c r="B47" s="43" t="s">
        <v>162</v>
      </c>
      <c r="C47" s="200" t="s">
        <v>163</v>
      </c>
    </row>
    <row r="48" spans="1:3" x14ac:dyDescent="0.25">
      <c r="A48" s="35">
        <f t="shared" si="2"/>
        <v>23</v>
      </c>
      <c r="B48" s="43" t="s">
        <v>164</v>
      </c>
      <c r="C48" s="200" t="s">
        <v>165</v>
      </c>
    </row>
    <row r="49" spans="1:3" x14ac:dyDescent="0.25">
      <c r="A49" s="35">
        <f t="shared" si="2"/>
        <v>24</v>
      </c>
      <c r="B49" s="43" t="s">
        <v>166</v>
      </c>
      <c r="C49" s="200" t="s">
        <v>167</v>
      </c>
    </row>
    <row r="50" spans="1:3" x14ac:dyDescent="0.25">
      <c r="A50" s="35">
        <f t="shared" si="2"/>
        <v>25</v>
      </c>
      <c r="B50" s="43" t="s">
        <v>168</v>
      </c>
      <c r="C50" s="200" t="s">
        <v>169</v>
      </c>
    </row>
    <row r="51" spans="1:3" x14ac:dyDescent="0.25">
      <c r="A51" s="35">
        <f t="shared" si="2"/>
        <v>26</v>
      </c>
      <c r="B51" s="43" t="s">
        <v>170</v>
      </c>
      <c r="C51" s="200" t="s">
        <v>171</v>
      </c>
    </row>
    <row r="52" spans="1:3" x14ac:dyDescent="0.25">
      <c r="A52" s="35">
        <f t="shared" si="2"/>
        <v>27</v>
      </c>
      <c r="B52" s="43" t="s">
        <v>504</v>
      </c>
      <c r="C52" s="200" t="s">
        <v>504</v>
      </c>
    </row>
    <row r="53" spans="1:3" x14ac:dyDescent="0.25">
      <c r="A53" s="35">
        <f t="shared" si="2"/>
        <v>28</v>
      </c>
      <c r="B53" s="43" t="s">
        <v>172</v>
      </c>
      <c r="C53" s="200" t="s">
        <v>173</v>
      </c>
    </row>
    <row r="54" spans="1:3" x14ac:dyDescent="0.25">
      <c r="A54" s="35">
        <f t="shared" si="2"/>
        <v>29</v>
      </c>
      <c r="B54" s="43" t="s">
        <v>174</v>
      </c>
      <c r="C54" s="200" t="s">
        <v>175</v>
      </c>
    </row>
    <row r="55" spans="1:3" x14ac:dyDescent="0.25">
      <c r="A55" s="35">
        <f t="shared" si="2"/>
        <v>30</v>
      </c>
      <c r="B55" s="43" t="s">
        <v>176</v>
      </c>
      <c r="C55" s="200" t="s">
        <v>177</v>
      </c>
    </row>
    <row r="56" spans="1:3" x14ac:dyDescent="0.25">
      <c r="A56" s="35">
        <f>A55+1</f>
        <v>31</v>
      </c>
      <c r="B56" s="54" t="s">
        <v>178</v>
      </c>
      <c r="C56" s="200" t="s">
        <v>179</v>
      </c>
    </row>
    <row r="57" spans="1:3" x14ac:dyDescent="0.25">
      <c r="A57" s="35">
        <f>A56+1</f>
        <v>32</v>
      </c>
      <c r="B57" s="55" t="s">
        <v>180</v>
      </c>
      <c r="C57" s="200" t="s">
        <v>181</v>
      </c>
    </row>
    <row r="58" spans="1:3" x14ac:dyDescent="0.25">
      <c r="A58" s="35">
        <f t="shared" si="2"/>
        <v>33</v>
      </c>
      <c r="B58" s="55" t="s">
        <v>182</v>
      </c>
      <c r="C58" s="200" t="s">
        <v>183</v>
      </c>
    </row>
    <row r="59" spans="1:3" x14ac:dyDescent="0.25">
      <c r="A59" s="35">
        <f t="shared" si="2"/>
        <v>34</v>
      </c>
      <c r="B59" s="55" t="s">
        <v>184</v>
      </c>
      <c r="C59" s="200" t="s">
        <v>185</v>
      </c>
    </row>
    <row r="60" spans="1:3" x14ac:dyDescent="0.25">
      <c r="A60" s="35">
        <f>A59+1</f>
        <v>35</v>
      </c>
      <c r="B60" s="43" t="s">
        <v>186</v>
      </c>
      <c r="C60" s="200" t="s">
        <v>187</v>
      </c>
    </row>
    <row r="61" spans="1:3" x14ac:dyDescent="0.25">
      <c r="A61" s="35">
        <f>A60+1</f>
        <v>36</v>
      </c>
      <c r="B61" s="43" t="s">
        <v>188</v>
      </c>
      <c r="C61" s="200" t="s">
        <v>189</v>
      </c>
    </row>
    <row r="62" spans="1:3" x14ac:dyDescent="0.25">
      <c r="A62" s="35">
        <f t="shared" si="2"/>
        <v>37</v>
      </c>
      <c r="B62" s="43" t="s">
        <v>190</v>
      </c>
      <c r="C62" s="200" t="s">
        <v>191</v>
      </c>
    </row>
    <row r="63" spans="1:3" x14ac:dyDescent="0.25">
      <c r="A63" s="35">
        <f t="shared" si="2"/>
        <v>38</v>
      </c>
      <c r="B63" s="43" t="s">
        <v>192</v>
      </c>
      <c r="C63" s="200" t="s">
        <v>193</v>
      </c>
    </row>
    <row r="64" spans="1:3" ht="26.25" x14ac:dyDescent="0.25">
      <c r="A64" s="35">
        <f t="shared" si="2"/>
        <v>39</v>
      </c>
      <c r="B64" s="43" t="s">
        <v>194</v>
      </c>
      <c r="C64" s="200" t="s">
        <v>195</v>
      </c>
    </row>
    <row r="65" spans="1:3" ht="12.75" customHeight="1" x14ac:dyDescent="0.25">
      <c r="A65" s="35">
        <f t="shared" si="2"/>
        <v>40</v>
      </c>
      <c r="B65" s="43" t="s">
        <v>196</v>
      </c>
      <c r="C65" s="200" t="s">
        <v>197</v>
      </c>
    </row>
    <row r="66" spans="1:3" ht="12.75" customHeight="1" x14ac:dyDescent="0.25">
      <c r="A66" s="35">
        <f t="shared" si="2"/>
        <v>41</v>
      </c>
      <c r="B66" s="43" t="s">
        <v>507</v>
      </c>
      <c r="C66" s="200" t="s">
        <v>501</v>
      </c>
    </row>
    <row r="67" spans="1:3" x14ac:dyDescent="0.25">
      <c r="A67" s="35">
        <f t="shared" si="2"/>
        <v>42</v>
      </c>
      <c r="B67" s="43" t="s">
        <v>198</v>
      </c>
      <c r="C67" s="200" t="s">
        <v>199</v>
      </c>
    </row>
    <row r="68" spans="1:3" x14ac:dyDescent="0.25">
      <c r="A68" s="35">
        <f t="shared" si="2"/>
        <v>43</v>
      </c>
      <c r="B68" s="43" t="s">
        <v>200</v>
      </c>
      <c r="C68" s="200" t="s">
        <v>201</v>
      </c>
    </row>
    <row r="69" spans="1:3" x14ac:dyDescent="0.25">
      <c r="A69" s="35">
        <f t="shared" si="2"/>
        <v>44</v>
      </c>
      <c r="B69" s="43" t="s">
        <v>202</v>
      </c>
      <c r="C69" s="200" t="s">
        <v>203</v>
      </c>
    </row>
    <row r="70" spans="1:3" x14ac:dyDescent="0.25">
      <c r="A70" s="35">
        <f t="shared" si="2"/>
        <v>45</v>
      </c>
      <c r="B70" s="43" t="s">
        <v>204</v>
      </c>
      <c r="C70" s="200" t="s">
        <v>205</v>
      </c>
    </row>
    <row r="71" spans="1:3" ht="18.75" x14ac:dyDescent="0.3">
      <c r="B71" s="49"/>
      <c r="C71" s="50"/>
    </row>
    <row r="72" spans="1:3" ht="15.75" x14ac:dyDescent="0.25">
      <c r="B72" s="48" t="s">
        <v>206</v>
      </c>
      <c r="C72" s="46"/>
    </row>
    <row r="73" spans="1:3" x14ac:dyDescent="0.25">
      <c r="A73" s="35">
        <f>A70+1</f>
        <v>46</v>
      </c>
      <c r="B73" s="43" t="s">
        <v>207</v>
      </c>
      <c r="C73" s="200" t="s">
        <v>208</v>
      </c>
    </row>
    <row r="74" spans="1:3" x14ac:dyDescent="0.25">
      <c r="A74" s="35">
        <f>A73+1</f>
        <v>47</v>
      </c>
      <c r="B74" s="43" t="s">
        <v>508</v>
      </c>
      <c r="C74" s="200" t="s">
        <v>503</v>
      </c>
    </row>
    <row r="75" spans="1:3" x14ac:dyDescent="0.25">
      <c r="A75" s="35">
        <f>A74+1</f>
        <v>48</v>
      </c>
      <c r="B75" s="43" t="s">
        <v>209</v>
      </c>
      <c r="C75" s="200" t="s">
        <v>210</v>
      </c>
    </row>
    <row r="76" spans="1:3" x14ac:dyDescent="0.25">
      <c r="A76" s="35">
        <f t="shared" ref="A76:A82" si="3">A75+1</f>
        <v>49</v>
      </c>
      <c r="B76" s="43" t="s">
        <v>211</v>
      </c>
      <c r="C76" s="200" t="s">
        <v>212</v>
      </c>
    </row>
    <row r="77" spans="1:3" x14ac:dyDescent="0.25">
      <c r="A77" s="35">
        <f t="shared" si="3"/>
        <v>50</v>
      </c>
      <c r="B77" s="43" t="s">
        <v>213</v>
      </c>
      <c r="C77" s="200" t="s">
        <v>214</v>
      </c>
    </row>
    <row r="78" spans="1:3" x14ac:dyDescent="0.25">
      <c r="A78" s="35">
        <f t="shared" si="3"/>
        <v>51</v>
      </c>
      <c r="B78" s="43" t="s">
        <v>215</v>
      </c>
      <c r="C78" s="200" t="s">
        <v>216</v>
      </c>
    </row>
    <row r="79" spans="1:3" x14ac:dyDescent="0.25">
      <c r="A79" s="35">
        <f t="shared" si="3"/>
        <v>52</v>
      </c>
      <c r="B79" s="43" t="s">
        <v>217</v>
      </c>
      <c r="C79" s="200" t="s">
        <v>218</v>
      </c>
    </row>
    <row r="80" spans="1:3" x14ac:dyDescent="0.25">
      <c r="A80" s="35">
        <f t="shared" si="3"/>
        <v>53</v>
      </c>
      <c r="B80" s="43" t="s">
        <v>219</v>
      </c>
      <c r="C80" s="200" t="s">
        <v>220</v>
      </c>
    </row>
    <row r="81" spans="1:3" x14ac:dyDescent="0.25">
      <c r="A81" s="35">
        <f t="shared" si="3"/>
        <v>54</v>
      </c>
      <c r="B81" s="43" t="s">
        <v>221</v>
      </c>
      <c r="C81" s="200" t="s">
        <v>222</v>
      </c>
    </row>
    <row r="82" spans="1:3" x14ac:dyDescent="0.25">
      <c r="A82" s="35">
        <f t="shared" si="3"/>
        <v>55</v>
      </c>
      <c r="B82" s="43" t="s">
        <v>223</v>
      </c>
      <c r="C82" s="200" t="s">
        <v>224</v>
      </c>
    </row>
    <row r="83" spans="1:3" x14ac:dyDescent="0.25">
      <c r="B83" s="45"/>
      <c r="C83" s="46"/>
    </row>
    <row r="84" spans="1:3" ht="15.75" x14ac:dyDescent="0.25">
      <c r="B84" s="40" t="s">
        <v>225</v>
      </c>
      <c r="C84" s="57"/>
    </row>
    <row r="85" spans="1:3" x14ac:dyDescent="0.25">
      <c r="A85" s="35">
        <f>A82+1</f>
        <v>56</v>
      </c>
      <c r="B85" s="43" t="s">
        <v>226</v>
      </c>
      <c r="C85" s="200" t="s">
        <v>227</v>
      </c>
    </row>
    <row r="86" spans="1:3" x14ac:dyDescent="0.25">
      <c r="A86" s="35">
        <f>+A85+1</f>
        <v>57</v>
      </c>
      <c r="B86" s="43" t="s">
        <v>228</v>
      </c>
      <c r="C86" s="200" t="s">
        <v>229</v>
      </c>
    </row>
    <row r="87" spans="1:3" x14ac:dyDescent="0.25">
      <c r="A87" s="35">
        <f>+A86+1</f>
        <v>58</v>
      </c>
      <c r="B87" s="43" t="s">
        <v>230</v>
      </c>
      <c r="C87" s="200" t="s">
        <v>231</v>
      </c>
    </row>
    <row r="88" spans="1:3" x14ac:dyDescent="0.25">
      <c r="A88" s="35">
        <f>+A87+1</f>
        <v>59</v>
      </c>
      <c r="B88" s="43" t="s">
        <v>232</v>
      </c>
      <c r="C88" s="200" t="s">
        <v>233</v>
      </c>
    </row>
    <row r="89" spans="1:3" x14ac:dyDescent="0.25">
      <c r="A89" s="35">
        <f>A88+1</f>
        <v>60</v>
      </c>
      <c r="B89" s="43" t="s">
        <v>511</v>
      </c>
      <c r="C89" s="200" t="s">
        <v>234</v>
      </c>
    </row>
    <row r="90" spans="1:3" x14ac:dyDescent="0.25">
      <c r="A90" s="35">
        <f>+A89+1</f>
        <v>61</v>
      </c>
      <c r="B90" s="43" t="s">
        <v>235</v>
      </c>
      <c r="C90" s="200" t="s">
        <v>236</v>
      </c>
    </row>
    <row r="91" spans="1:3" x14ac:dyDescent="0.25">
      <c r="A91" s="35">
        <f>+A90+1</f>
        <v>62</v>
      </c>
      <c r="B91" s="43" t="s">
        <v>237</v>
      </c>
      <c r="C91" s="200" t="s">
        <v>238</v>
      </c>
    </row>
    <row r="92" spans="1:3" ht="9.6" customHeight="1" x14ac:dyDescent="0.25">
      <c r="B92" s="45"/>
      <c r="C92" s="46"/>
    </row>
    <row r="93" spans="1:3" ht="15.75" x14ac:dyDescent="0.25">
      <c r="B93" s="40" t="s">
        <v>239</v>
      </c>
      <c r="C93" s="57"/>
    </row>
    <row r="94" spans="1:3" x14ac:dyDescent="0.25">
      <c r="A94" s="35">
        <f>A91+1</f>
        <v>63</v>
      </c>
      <c r="B94" s="43" t="s">
        <v>240</v>
      </c>
      <c r="C94" s="200" t="s">
        <v>241</v>
      </c>
    </row>
    <row r="95" spans="1:3" x14ac:dyDescent="0.25">
      <c r="A95" s="35">
        <f t="shared" ref="A95:A97" si="4">+A94+1</f>
        <v>64</v>
      </c>
      <c r="B95" s="43" t="s">
        <v>242</v>
      </c>
      <c r="C95" s="200" t="s">
        <v>243</v>
      </c>
    </row>
    <row r="96" spans="1:3" x14ac:dyDescent="0.25">
      <c r="A96" s="35">
        <f t="shared" si="4"/>
        <v>65</v>
      </c>
      <c r="B96" s="43" t="s">
        <v>244</v>
      </c>
      <c r="C96" s="200" t="s">
        <v>245</v>
      </c>
    </row>
    <row r="97" spans="1:3" x14ac:dyDescent="0.25">
      <c r="A97" s="35">
        <f t="shared" si="4"/>
        <v>66</v>
      </c>
      <c r="B97" s="43" t="s">
        <v>246</v>
      </c>
      <c r="C97" s="200" t="s">
        <v>247</v>
      </c>
    </row>
    <row r="98" spans="1:3" x14ac:dyDescent="0.25">
      <c r="B98" s="45"/>
      <c r="C98" s="46"/>
    </row>
    <row r="99" spans="1:3" ht="15.75" x14ac:dyDescent="0.25">
      <c r="B99" s="40" t="s">
        <v>248</v>
      </c>
      <c r="C99" s="57"/>
    </row>
    <row r="100" spans="1:3" x14ac:dyDescent="0.25">
      <c r="A100" s="35">
        <f>+A97+1</f>
        <v>67</v>
      </c>
      <c r="B100" s="43" t="s">
        <v>249</v>
      </c>
      <c r="C100" s="200" t="s">
        <v>250</v>
      </c>
    </row>
    <row r="101" spans="1:3" x14ac:dyDescent="0.25">
      <c r="A101" s="35">
        <f>+A100+1</f>
        <v>68</v>
      </c>
      <c r="B101" s="43" t="s">
        <v>510</v>
      </c>
      <c r="C101" s="200" t="s">
        <v>251</v>
      </c>
    </row>
    <row r="102" spans="1:3" x14ac:dyDescent="0.25">
      <c r="A102" s="35">
        <f>+A101+1</f>
        <v>69</v>
      </c>
      <c r="B102" s="43" t="s">
        <v>252</v>
      </c>
      <c r="C102" s="200" t="s">
        <v>253</v>
      </c>
    </row>
    <row r="103" spans="1:3" x14ac:dyDescent="0.25">
      <c r="A103" s="35">
        <f>+A102+1</f>
        <v>70</v>
      </c>
      <c r="B103" s="43" t="s">
        <v>254</v>
      </c>
      <c r="C103" s="200" t="s">
        <v>255</v>
      </c>
    </row>
    <row r="104" spans="1:3" x14ac:dyDescent="0.25">
      <c r="B104" s="45"/>
      <c r="C104" s="46"/>
    </row>
    <row r="105" spans="1:3" ht="15.75" x14ac:dyDescent="0.25">
      <c r="B105" s="40" t="s">
        <v>256</v>
      </c>
      <c r="C105" s="57"/>
    </row>
    <row r="106" spans="1:3" x14ac:dyDescent="0.25">
      <c r="A106" s="35">
        <f>+A103+1</f>
        <v>71</v>
      </c>
      <c r="B106" s="43" t="s">
        <v>257</v>
      </c>
      <c r="C106" s="200" t="s">
        <v>258</v>
      </c>
    </row>
    <row r="107" spans="1:3" x14ac:dyDescent="0.25">
      <c r="B107" s="45"/>
      <c r="C107" s="46"/>
    </row>
    <row r="108" spans="1:3" ht="15.75" x14ac:dyDescent="0.25">
      <c r="B108" s="40" t="s">
        <v>259</v>
      </c>
      <c r="C108" s="57"/>
    </row>
    <row r="109" spans="1:3" x14ac:dyDescent="0.25">
      <c r="A109" s="35">
        <f>+A106+1</f>
        <v>72</v>
      </c>
      <c r="B109" s="43" t="s">
        <v>260</v>
      </c>
      <c r="C109" s="200" t="s">
        <v>261</v>
      </c>
    </row>
    <row r="110" spans="1:3" x14ac:dyDescent="0.25">
      <c r="A110" s="35">
        <f>+A109+1</f>
        <v>73</v>
      </c>
      <c r="B110" s="43" t="s">
        <v>262</v>
      </c>
      <c r="C110" s="200" t="s">
        <v>263</v>
      </c>
    </row>
    <row r="111" spans="1:3" x14ac:dyDescent="0.25">
      <c r="A111" s="35">
        <f t="shared" ref="A111:A112" si="5">+A110+1</f>
        <v>74</v>
      </c>
      <c r="B111" s="43" t="s">
        <v>264</v>
      </c>
      <c r="C111" s="200" t="s">
        <v>265</v>
      </c>
    </row>
    <row r="112" spans="1:3" x14ac:dyDescent="0.25">
      <c r="A112" s="35">
        <f t="shared" si="5"/>
        <v>75</v>
      </c>
      <c r="B112" s="43" t="s">
        <v>266</v>
      </c>
      <c r="C112" s="200" t="s">
        <v>267</v>
      </c>
    </row>
    <row r="113" spans="1:4" x14ac:dyDescent="0.25">
      <c r="B113" s="45"/>
      <c r="C113" s="46"/>
    </row>
    <row r="114" spans="1:4" ht="18.75" x14ac:dyDescent="0.25">
      <c r="B114" s="209" t="s">
        <v>268</v>
      </c>
      <c r="C114" s="210"/>
    </row>
    <row r="115" spans="1:4" x14ac:dyDescent="0.25">
      <c r="B115" s="45"/>
      <c r="C115" s="46"/>
    </row>
    <row r="116" spans="1:4" ht="15.75" x14ac:dyDescent="0.25">
      <c r="B116" s="48" t="s">
        <v>269</v>
      </c>
      <c r="C116" s="46"/>
    </row>
    <row r="117" spans="1:4" x14ac:dyDescent="0.25">
      <c r="A117" s="35">
        <f>A112+1</f>
        <v>76</v>
      </c>
      <c r="B117" s="43" t="s">
        <v>270</v>
      </c>
      <c r="C117" s="200" t="s">
        <v>271</v>
      </c>
    </row>
    <row r="118" spans="1:4" x14ac:dyDescent="0.25">
      <c r="B118" s="43"/>
      <c r="C118" s="44"/>
    </row>
    <row r="119" spans="1:4" ht="18.75" x14ac:dyDescent="0.25">
      <c r="B119" s="209" t="s">
        <v>272</v>
      </c>
      <c r="C119" s="210"/>
    </row>
    <row r="120" spans="1:4" ht="18.75" customHeight="1" x14ac:dyDescent="0.25">
      <c r="B120" s="48" t="s">
        <v>273</v>
      </c>
      <c r="C120" s="46"/>
    </row>
    <row r="121" spans="1:4" x14ac:dyDescent="0.25">
      <c r="A121" s="35">
        <f>+A117+1</f>
        <v>77</v>
      </c>
      <c r="B121" s="43" t="s">
        <v>274</v>
      </c>
      <c r="C121" s="200" t="s">
        <v>275</v>
      </c>
    </row>
    <row r="122" spans="1:4" x14ac:dyDescent="0.25">
      <c r="A122" s="35">
        <f>+A121+1</f>
        <v>78</v>
      </c>
      <c r="B122" s="43" t="s">
        <v>276</v>
      </c>
      <c r="C122" s="200" t="s">
        <v>277</v>
      </c>
    </row>
    <row r="123" spans="1:4" ht="18.75" x14ac:dyDescent="0.25">
      <c r="B123" s="59"/>
      <c r="C123" s="60"/>
    </row>
    <row r="124" spans="1:4" ht="15.75" x14ac:dyDescent="0.25">
      <c r="B124" s="48" t="s">
        <v>278</v>
      </c>
      <c r="C124" s="46"/>
    </row>
    <row r="125" spans="1:4" x14ac:dyDescent="0.25">
      <c r="A125" s="35">
        <f>+A122+1</f>
        <v>79</v>
      </c>
      <c r="B125" s="61" t="s">
        <v>279</v>
      </c>
      <c r="C125" s="200" t="s">
        <v>280</v>
      </c>
    </row>
    <row r="126" spans="1:4" x14ac:dyDescent="0.25">
      <c r="A126" s="35">
        <f>+A125+1</f>
        <v>80</v>
      </c>
      <c r="B126" s="54" t="s">
        <v>281</v>
      </c>
      <c r="C126" s="203" t="s">
        <v>282</v>
      </c>
    </row>
    <row r="127" spans="1:4" x14ac:dyDescent="0.25">
      <c r="A127" s="35">
        <f>A126+1</f>
        <v>81</v>
      </c>
      <c r="B127" s="63" t="s">
        <v>283</v>
      </c>
      <c r="C127" s="203" t="s">
        <v>284</v>
      </c>
      <c r="D127" s="47"/>
    </row>
    <row r="128" spans="1:4" x14ac:dyDescent="0.25">
      <c r="A128" s="35">
        <f t="shared" ref="A128:A134" si="6">A127+1</f>
        <v>82</v>
      </c>
      <c r="B128" s="63" t="s">
        <v>285</v>
      </c>
      <c r="C128" s="203" t="s">
        <v>286</v>
      </c>
      <c r="D128" s="64"/>
    </row>
    <row r="129" spans="1:4" x14ac:dyDescent="0.25">
      <c r="A129" s="35">
        <f t="shared" si="6"/>
        <v>83</v>
      </c>
      <c r="B129" s="63" t="s">
        <v>287</v>
      </c>
      <c r="C129" s="203" t="s">
        <v>288</v>
      </c>
      <c r="D129" s="64"/>
    </row>
    <row r="130" spans="1:4" x14ac:dyDescent="0.25">
      <c r="A130" s="35">
        <f t="shared" si="6"/>
        <v>84</v>
      </c>
      <c r="B130" s="63" t="s">
        <v>289</v>
      </c>
      <c r="C130" s="203" t="s">
        <v>290</v>
      </c>
      <c r="D130" s="47"/>
    </row>
    <row r="131" spans="1:4" x14ac:dyDescent="0.25">
      <c r="A131" s="35">
        <f t="shared" si="6"/>
        <v>85</v>
      </c>
      <c r="B131" s="63" t="s">
        <v>291</v>
      </c>
      <c r="C131" s="203" t="s">
        <v>292</v>
      </c>
      <c r="D131" s="64"/>
    </row>
    <row r="132" spans="1:4" x14ac:dyDescent="0.25">
      <c r="A132" s="35">
        <f t="shared" si="6"/>
        <v>86</v>
      </c>
      <c r="B132" s="63" t="s">
        <v>293</v>
      </c>
      <c r="C132" s="203" t="s">
        <v>294</v>
      </c>
      <c r="D132" s="47"/>
    </row>
    <row r="133" spans="1:4" x14ac:dyDescent="0.25">
      <c r="A133" s="35">
        <f t="shared" si="6"/>
        <v>87</v>
      </c>
      <c r="B133" s="63" t="s">
        <v>295</v>
      </c>
      <c r="C133" s="203" t="s">
        <v>296</v>
      </c>
      <c r="D133" s="47"/>
    </row>
    <row r="134" spans="1:4" x14ac:dyDescent="0.25">
      <c r="A134" s="35">
        <f t="shared" si="6"/>
        <v>88</v>
      </c>
      <c r="B134" s="63" t="s">
        <v>297</v>
      </c>
      <c r="C134" s="203" t="s">
        <v>298</v>
      </c>
      <c r="D134" s="64"/>
    </row>
    <row r="135" spans="1:4" x14ac:dyDescent="0.25">
      <c r="A135" s="35">
        <v>89</v>
      </c>
      <c r="B135" s="54" t="s">
        <v>299</v>
      </c>
      <c r="C135" s="203" t="s">
        <v>300</v>
      </c>
      <c r="D135" s="64"/>
    </row>
    <row r="136" spans="1:4" x14ac:dyDescent="0.25">
      <c r="B136" s="43"/>
      <c r="C136" s="44"/>
      <c r="D136" s="64"/>
    </row>
    <row r="137" spans="1:4" ht="15.75" x14ac:dyDescent="0.25">
      <c r="B137" s="48" t="s">
        <v>301</v>
      </c>
      <c r="D137" s="47"/>
    </row>
    <row r="138" spans="1:4" x14ac:dyDescent="0.25">
      <c r="A138" s="35">
        <f>A135+1</f>
        <v>90</v>
      </c>
      <c r="B138" s="43" t="s">
        <v>302</v>
      </c>
      <c r="C138" s="200" t="s">
        <v>303</v>
      </c>
      <c r="D138" s="64"/>
    </row>
    <row r="139" spans="1:4" x14ac:dyDescent="0.25">
      <c r="B139" s="45"/>
      <c r="C139" s="46"/>
      <c r="D139" s="64"/>
    </row>
    <row r="140" spans="1:4" ht="15.75" x14ac:dyDescent="0.25">
      <c r="B140" s="48" t="s">
        <v>304</v>
      </c>
      <c r="C140" s="46"/>
      <c r="D140" s="64"/>
    </row>
    <row r="141" spans="1:4" x14ac:dyDescent="0.25">
      <c r="A141" s="35">
        <f>+A138+1</f>
        <v>91</v>
      </c>
      <c r="B141" s="43" t="s">
        <v>305</v>
      </c>
      <c r="C141" s="200" t="s">
        <v>306</v>
      </c>
      <c r="D141" s="64"/>
    </row>
    <row r="142" spans="1:4" x14ac:dyDescent="0.25">
      <c r="B142" s="43"/>
      <c r="C142" s="44"/>
      <c r="D142" s="64"/>
    </row>
    <row r="143" spans="1:4" ht="18.75" x14ac:dyDescent="0.25">
      <c r="B143" s="209" t="s">
        <v>307</v>
      </c>
      <c r="C143" s="210"/>
      <c r="D143" s="64"/>
    </row>
    <row r="144" spans="1:4" ht="15.75" x14ac:dyDescent="0.25">
      <c r="B144" s="48" t="s">
        <v>308</v>
      </c>
      <c r="C144" s="46"/>
      <c r="D144" s="64"/>
    </row>
    <row r="145" spans="1:4" x14ac:dyDescent="0.25">
      <c r="A145" s="35">
        <f>+A141+1</f>
        <v>92</v>
      </c>
      <c r="B145" s="43" t="s">
        <v>309</v>
      </c>
      <c r="C145" s="200" t="s">
        <v>310</v>
      </c>
      <c r="D145" s="64"/>
    </row>
    <row r="146" spans="1:4" x14ac:dyDescent="0.25">
      <c r="B146" s="43"/>
      <c r="C146" s="44"/>
      <c r="D146" s="64"/>
    </row>
    <row r="147" spans="1:4" ht="15.75" x14ac:dyDescent="0.25">
      <c r="B147" s="48" t="s">
        <v>311</v>
      </c>
      <c r="C147" s="46"/>
      <c r="D147" s="64"/>
    </row>
    <row r="148" spans="1:4" x14ac:dyDescent="0.25">
      <c r="A148" s="35">
        <v>93</v>
      </c>
      <c r="B148" s="43" t="s">
        <v>312</v>
      </c>
      <c r="C148" s="200" t="s">
        <v>313</v>
      </c>
      <c r="D148" s="64"/>
    </row>
    <row r="149" spans="1:4" x14ac:dyDescent="0.25">
      <c r="A149" s="35">
        <v>94</v>
      </c>
      <c r="B149" s="43" t="s">
        <v>314</v>
      </c>
      <c r="C149" s="200" t="s">
        <v>315</v>
      </c>
      <c r="D149" s="64"/>
    </row>
    <row r="150" spans="1:4" x14ac:dyDescent="0.25">
      <c r="B150" s="43"/>
      <c r="C150" s="44"/>
      <c r="D150" s="64"/>
    </row>
    <row r="151" spans="1:4" ht="15.75" x14ac:dyDescent="0.25">
      <c r="B151" s="48" t="s">
        <v>316</v>
      </c>
      <c r="C151" s="46"/>
      <c r="D151" s="64"/>
    </row>
    <row r="152" spans="1:4" x14ac:dyDescent="0.25">
      <c r="A152" s="35">
        <v>95</v>
      </c>
      <c r="B152" s="43" t="s">
        <v>317</v>
      </c>
      <c r="C152" s="200" t="s">
        <v>318</v>
      </c>
      <c r="D152" s="64"/>
    </row>
    <row r="153" spans="1:4" x14ac:dyDescent="0.25">
      <c r="B153" s="45"/>
      <c r="C153" s="46"/>
      <c r="D153" s="64"/>
    </row>
    <row r="154" spans="1:4" ht="18.75" x14ac:dyDescent="0.25">
      <c r="B154" s="209" t="s">
        <v>319</v>
      </c>
      <c r="C154" s="210"/>
      <c r="D154" s="64"/>
    </row>
    <row r="155" spans="1:4" ht="18.75" customHeight="1" x14ac:dyDescent="0.25">
      <c r="B155" s="48" t="s">
        <v>320</v>
      </c>
      <c r="C155" s="46"/>
      <c r="D155" s="64"/>
    </row>
    <row r="156" spans="1:4" x14ac:dyDescent="0.25">
      <c r="A156" s="35">
        <f>+A152+1</f>
        <v>96</v>
      </c>
      <c r="B156" s="43" t="s">
        <v>321</v>
      </c>
      <c r="C156" s="200" t="s">
        <v>322</v>
      </c>
      <c r="D156" s="64"/>
    </row>
    <row r="157" spans="1:4" x14ac:dyDescent="0.25">
      <c r="B157" s="43"/>
      <c r="C157" s="44"/>
      <c r="D157" s="64"/>
    </row>
    <row r="158" spans="1:4" ht="15.75" x14ac:dyDescent="0.25">
      <c r="B158" s="48" t="s">
        <v>323</v>
      </c>
      <c r="C158" s="46"/>
      <c r="D158" s="64"/>
    </row>
    <row r="159" spans="1:4" x14ac:dyDescent="0.25">
      <c r="A159" s="35">
        <v>97</v>
      </c>
      <c r="B159" s="43" t="s">
        <v>324</v>
      </c>
      <c r="C159" s="200" t="s">
        <v>325</v>
      </c>
      <c r="D159" s="64"/>
    </row>
    <row r="160" spans="1:4" ht="18.75" customHeight="1" x14ac:dyDescent="0.25">
      <c r="B160" s="59"/>
      <c r="C160" s="66"/>
      <c r="D160" s="64"/>
    </row>
    <row r="161" spans="1:4" ht="18.75" customHeight="1" x14ac:dyDescent="0.25">
      <c r="B161" s="48" t="s">
        <v>326</v>
      </c>
      <c r="C161" s="46"/>
      <c r="D161" s="64"/>
    </row>
    <row r="162" spans="1:4" x14ac:dyDescent="0.25">
      <c r="A162" s="35">
        <v>98</v>
      </c>
      <c r="B162" s="43" t="s">
        <v>327</v>
      </c>
      <c r="C162" s="200" t="s">
        <v>328</v>
      </c>
      <c r="D162" s="64"/>
    </row>
    <row r="163" spans="1:4" x14ac:dyDescent="0.25">
      <c r="A163" s="35">
        <v>99</v>
      </c>
      <c r="B163" s="43" t="s">
        <v>329</v>
      </c>
      <c r="C163" s="200" t="s">
        <v>330</v>
      </c>
      <c r="D163" s="64"/>
    </row>
    <row r="164" spans="1:4" ht="18.75" x14ac:dyDescent="0.25">
      <c r="B164" s="59"/>
      <c r="C164" s="60"/>
      <c r="D164" s="64"/>
    </row>
    <row r="165" spans="1:4" x14ac:dyDescent="0.25">
      <c r="B165" s="56"/>
      <c r="C165" s="62"/>
      <c r="D165" s="64"/>
    </row>
    <row r="166" spans="1:4" ht="18.75" x14ac:dyDescent="0.25">
      <c r="B166" s="209" t="s">
        <v>331</v>
      </c>
      <c r="C166" s="210"/>
      <c r="D166" s="64"/>
    </row>
    <row r="167" spans="1:4" ht="18.75" x14ac:dyDescent="0.25">
      <c r="B167" s="48" t="s">
        <v>332</v>
      </c>
      <c r="C167" s="66"/>
      <c r="D167" s="64"/>
    </row>
    <row r="168" spans="1:4" ht="9.9499999999999993" customHeight="1" x14ac:dyDescent="0.25">
      <c r="B168" s="59"/>
      <c r="C168" s="60"/>
      <c r="D168" s="64"/>
    </row>
    <row r="169" spans="1:4" ht="15.75" x14ac:dyDescent="0.25">
      <c r="B169" s="48" t="s">
        <v>333</v>
      </c>
      <c r="C169" s="46"/>
      <c r="D169" s="64"/>
    </row>
    <row r="170" spans="1:4" x14ac:dyDescent="0.25">
      <c r="A170" s="35">
        <v>100</v>
      </c>
      <c r="B170" s="43" t="s">
        <v>334</v>
      </c>
      <c r="C170" s="200" t="s">
        <v>335</v>
      </c>
      <c r="D170" s="64"/>
    </row>
    <row r="171" spans="1:4" x14ac:dyDescent="0.25">
      <c r="A171" s="35">
        <f>+A170+1</f>
        <v>101</v>
      </c>
      <c r="B171" s="43" t="s">
        <v>336</v>
      </c>
      <c r="C171" s="200" t="s">
        <v>337</v>
      </c>
      <c r="D171" s="64"/>
    </row>
    <row r="172" spans="1:4" ht="18.75" x14ac:dyDescent="0.25">
      <c r="B172" s="59"/>
      <c r="C172" s="67"/>
      <c r="D172" s="64"/>
    </row>
    <row r="173" spans="1:4" ht="15.75" x14ac:dyDescent="0.25">
      <c r="B173" s="48" t="s">
        <v>338</v>
      </c>
      <c r="C173" s="46"/>
      <c r="D173" s="64"/>
    </row>
    <row r="174" spans="1:4" x14ac:dyDescent="0.25">
      <c r="A174" s="35">
        <f>+A171+1</f>
        <v>102</v>
      </c>
      <c r="B174" s="43" t="s">
        <v>339</v>
      </c>
      <c r="C174" s="200" t="s">
        <v>340</v>
      </c>
      <c r="D174" s="64"/>
    </row>
    <row r="175" spans="1:4" x14ac:dyDescent="0.25">
      <c r="A175" s="35">
        <f t="shared" ref="A175:A180" si="7">+A174+1</f>
        <v>103</v>
      </c>
      <c r="B175" s="43" t="s">
        <v>341</v>
      </c>
      <c r="C175" s="200" t="s">
        <v>342</v>
      </c>
      <c r="D175" s="64"/>
    </row>
    <row r="176" spans="1:4" x14ac:dyDescent="0.25">
      <c r="A176" s="35">
        <f t="shared" si="7"/>
        <v>104</v>
      </c>
      <c r="B176" s="68" t="s">
        <v>343</v>
      </c>
      <c r="C176" s="200" t="s">
        <v>344</v>
      </c>
      <c r="D176" s="64"/>
    </row>
    <row r="177" spans="1:4" x14ac:dyDescent="0.25">
      <c r="A177" s="35">
        <f t="shared" si="7"/>
        <v>105</v>
      </c>
      <c r="B177" s="43" t="s">
        <v>345</v>
      </c>
      <c r="C177" s="200" t="s">
        <v>346</v>
      </c>
      <c r="D177" s="64"/>
    </row>
    <row r="178" spans="1:4" x14ac:dyDescent="0.25">
      <c r="A178" s="35">
        <f t="shared" si="7"/>
        <v>106</v>
      </c>
      <c r="B178" s="43" t="s">
        <v>347</v>
      </c>
      <c r="C178" s="200" t="s">
        <v>348</v>
      </c>
      <c r="D178" s="64"/>
    </row>
    <row r="179" spans="1:4" x14ac:dyDescent="0.25">
      <c r="A179" s="35">
        <f t="shared" si="7"/>
        <v>107</v>
      </c>
      <c r="B179" s="43" t="s">
        <v>349</v>
      </c>
      <c r="C179" s="200" t="s">
        <v>350</v>
      </c>
      <c r="D179" s="64"/>
    </row>
    <row r="180" spans="1:4" x14ac:dyDescent="0.25">
      <c r="A180" s="35">
        <f t="shared" si="7"/>
        <v>108</v>
      </c>
      <c r="B180" s="43" t="s">
        <v>351</v>
      </c>
      <c r="C180" s="200" t="s">
        <v>352</v>
      </c>
      <c r="D180" s="64"/>
    </row>
    <row r="181" spans="1:4" ht="18.75" x14ac:dyDescent="0.25">
      <c r="B181" s="59"/>
      <c r="C181" s="67"/>
      <c r="D181" s="64"/>
    </row>
    <row r="182" spans="1:4" ht="15.75" x14ac:dyDescent="0.25">
      <c r="B182" s="48" t="s">
        <v>353</v>
      </c>
      <c r="C182" s="46"/>
      <c r="D182" s="64"/>
    </row>
    <row r="183" spans="1:4" x14ac:dyDescent="0.25">
      <c r="A183" s="35">
        <f>+A180+1</f>
        <v>109</v>
      </c>
      <c r="B183" s="43" t="s">
        <v>354</v>
      </c>
      <c r="C183" s="200" t="s">
        <v>355</v>
      </c>
      <c r="D183" s="64"/>
    </row>
    <row r="184" spans="1:4" x14ac:dyDescent="0.25">
      <c r="B184" s="45"/>
      <c r="C184" s="46"/>
      <c r="D184" s="64"/>
    </row>
    <row r="185" spans="1:4" ht="15.75" x14ac:dyDescent="0.25">
      <c r="B185" s="48" t="s">
        <v>356</v>
      </c>
      <c r="C185" s="46"/>
      <c r="D185" s="64"/>
    </row>
    <row r="186" spans="1:4" x14ac:dyDescent="0.25">
      <c r="A186" s="35">
        <f>+A183+1</f>
        <v>110</v>
      </c>
      <c r="B186" s="43" t="s">
        <v>357</v>
      </c>
      <c r="C186" s="200" t="s">
        <v>358</v>
      </c>
      <c r="D186" s="64"/>
    </row>
    <row r="187" spans="1:4" x14ac:dyDescent="0.25">
      <c r="A187" s="35">
        <v>111</v>
      </c>
      <c r="B187" s="43" t="s">
        <v>359</v>
      </c>
      <c r="C187" s="200" t="s">
        <v>360</v>
      </c>
      <c r="D187" s="64"/>
    </row>
    <row r="188" spans="1:4" x14ac:dyDescent="0.25">
      <c r="A188" s="35">
        <f>+A187+1</f>
        <v>112</v>
      </c>
      <c r="B188" s="54" t="s">
        <v>361</v>
      </c>
      <c r="C188" s="200" t="s">
        <v>362</v>
      </c>
      <c r="D188" s="64"/>
    </row>
    <row r="189" spans="1:4" x14ac:dyDescent="0.25">
      <c r="B189" s="45"/>
      <c r="C189" s="46"/>
      <c r="D189" s="64"/>
    </row>
    <row r="190" spans="1:4" ht="18.75" x14ac:dyDescent="0.25">
      <c r="B190" s="209" t="s">
        <v>363</v>
      </c>
      <c r="C190" s="210"/>
      <c r="D190" s="64"/>
    </row>
    <row r="191" spans="1:4" ht="15.75" x14ac:dyDescent="0.25">
      <c r="B191" s="48" t="s">
        <v>364</v>
      </c>
      <c r="C191" s="58"/>
      <c r="D191" s="64"/>
    </row>
    <row r="192" spans="1:4" x14ac:dyDescent="0.25">
      <c r="A192" s="35">
        <f>+A188+1</f>
        <v>113</v>
      </c>
      <c r="B192" s="43" t="s">
        <v>365</v>
      </c>
      <c r="C192" s="204" t="s">
        <v>366</v>
      </c>
      <c r="D192" s="64"/>
    </row>
    <row r="193" spans="1:4" x14ac:dyDescent="0.25">
      <c r="A193" s="35">
        <f>+A192+1</f>
        <v>114</v>
      </c>
      <c r="B193" s="43" t="s">
        <v>367</v>
      </c>
      <c r="C193" s="200" t="s">
        <v>368</v>
      </c>
      <c r="D193" s="64"/>
    </row>
    <row r="194" spans="1:4" x14ac:dyDescent="0.25">
      <c r="A194" s="35">
        <f>+A193+1</f>
        <v>115</v>
      </c>
      <c r="B194" s="43" t="s">
        <v>369</v>
      </c>
      <c r="C194" s="200" t="s">
        <v>370</v>
      </c>
      <c r="D194" s="64"/>
    </row>
    <row r="195" spans="1:4" ht="18.75" x14ac:dyDescent="0.25">
      <c r="B195" s="59"/>
      <c r="C195" s="60"/>
      <c r="D195" s="64"/>
    </row>
    <row r="196" spans="1:4" ht="15.75" x14ac:dyDescent="0.25">
      <c r="B196" s="48" t="s">
        <v>371</v>
      </c>
      <c r="C196" s="46"/>
      <c r="D196" s="64"/>
    </row>
    <row r="197" spans="1:4" x14ac:dyDescent="0.25">
      <c r="A197" s="35">
        <v>116</v>
      </c>
      <c r="B197" s="43" t="s">
        <v>372</v>
      </c>
      <c r="C197" s="200" t="s">
        <v>373</v>
      </c>
      <c r="D197" s="64"/>
    </row>
    <row r="198" spans="1:4" x14ac:dyDescent="0.25">
      <c r="A198" s="35">
        <f>+A197+1</f>
        <v>117</v>
      </c>
      <c r="B198" s="43" t="s">
        <v>374</v>
      </c>
      <c r="C198" s="200" t="s">
        <v>375</v>
      </c>
      <c r="D198" s="64"/>
    </row>
    <row r="199" spans="1:4" x14ac:dyDescent="0.25">
      <c r="A199" s="35" t="s">
        <v>109</v>
      </c>
      <c r="B199" s="45"/>
      <c r="C199" s="46"/>
      <c r="D199" s="64"/>
    </row>
    <row r="200" spans="1:4" ht="15.75" x14ac:dyDescent="0.25">
      <c r="B200" s="48" t="s">
        <v>376</v>
      </c>
      <c r="C200" s="58"/>
      <c r="D200" s="64"/>
    </row>
    <row r="201" spans="1:4" x14ac:dyDescent="0.25">
      <c r="A201" s="35">
        <f>+A198+1</f>
        <v>118</v>
      </c>
      <c r="B201" s="43" t="s">
        <v>377</v>
      </c>
      <c r="C201" s="200" t="s">
        <v>378</v>
      </c>
      <c r="D201" s="64"/>
    </row>
    <row r="202" spans="1:4" x14ac:dyDescent="0.25">
      <c r="A202" s="35">
        <f>+A201+1</f>
        <v>119</v>
      </c>
      <c r="B202" s="43" t="s">
        <v>379</v>
      </c>
      <c r="C202" s="200" t="s">
        <v>380</v>
      </c>
      <c r="D202" s="64"/>
    </row>
    <row r="203" spans="1:4" x14ac:dyDescent="0.25">
      <c r="B203" s="45"/>
      <c r="C203" s="46"/>
      <c r="D203" s="64"/>
    </row>
    <row r="204" spans="1:4" ht="15.75" x14ac:dyDescent="0.25">
      <c r="B204" s="48" t="s">
        <v>381</v>
      </c>
      <c r="C204" s="46"/>
      <c r="D204" s="64"/>
    </row>
    <row r="205" spans="1:4" x14ac:dyDescent="0.25">
      <c r="A205" s="35">
        <v>120</v>
      </c>
      <c r="B205" s="43" t="s">
        <v>382</v>
      </c>
      <c r="C205" s="200" t="s">
        <v>383</v>
      </c>
      <c r="D205" s="64"/>
    </row>
    <row r="206" spans="1:4" x14ac:dyDescent="0.25">
      <c r="A206" s="35">
        <f>+A205+1</f>
        <v>121</v>
      </c>
      <c r="B206" s="43" t="s">
        <v>384</v>
      </c>
      <c r="C206" s="200" t="s">
        <v>385</v>
      </c>
      <c r="D206" s="64"/>
    </row>
    <row r="207" spans="1:4" x14ac:dyDescent="0.25">
      <c r="A207" s="35">
        <f>+A206+1</f>
        <v>122</v>
      </c>
      <c r="B207" s="68" t="s">
        <v>386</v>
      </c>
      <c r="C207" s="200" t="s">
        <v>387</v>
      </c>
      <c r="D207" s="64"/>
    </row>
    <row r="208" spans="1:4" x14ac:dyDescent="0.25">
      <c r="D208" s="64"/>
    </row>
    <row r="210" spans="2:2" ht="45" customHeight="1" x14ac:dyDescent="0.25">
      <c r="B210" s="229" t="s">
        <v>512</v>
      </c>
    </row>
  </sheetData>
  <mergeCells count="10">
    <mergeCell ref="B143:C143"/>
    <mergeCell ref="B154:C154"/>
    <mergeCell ref="B166:C166"/>
    <mergeCell ref="B190:C190"/>
    <mergeCell ref="B1:C1"/>
    <mergeCell ref="B3:C3"/>
    <mergeCell ref="B30:C30"/>
    <mergeCell ref="B44:C44"/>
    <mergeCell ref="B114:C114"/>
    <mergeCell ref="B119:C119"/>
  </mergeCells>
  <pageMargins left="0.70866141732283472" right="0.70866141732283472" top="0.42" bottom="0.35" header="0.31496062992125984" footer="0.31496062992125984"/>
  <pageSetup scale="85" orientation="portrait" r:id="rId1"/>
  <rowBreaks count="1" manualBreakCount="1">
    <brk id="4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E18A9-817D-4F91-B35C-5EF63E62B5C9}">
  <sheetPr>
    <tabColor theme="9" tint="0.59999389629810485"/>
  </sheetPr>
  <dimension ref="A1:I71"/>
  <sheetViews>
    <sheetView showGridLines="0" defaultGridColor="0" colorId="60" zoomScaleNormal="100" workbookViewId="0">
      <selection activeCell="B10" sqref="B10"/>
    </sheetView>
  </sheetViews>
  <sheetFormatPr baseColWidth="10" defaultColWidth="11.42578125" defaultRowHeight="12.75" x14ac:dyDescent="0.2"/>
  <cols>
    <col min="1" max="1" width="57.5703125" style="181" customWidth="1"/>
    <col min="2" max="4" width="11.42578125" style="181"/>
    <col min="5" max="5" width="14.140625" style="181" customWidth="1"/>
    <col min="6" max="6" width="13.5703125" style="181" customWidth="1"/>
    <col min="7" max="16384" width="11.42578125" style="181"/>
  </cols>
  <sheetData>
    <row r="1" spans="1:6" x14ac:dyDescent="0.2">
      <c r="A1" s="180" t="s">
        <v>0</v>
      </c>
    </row>
    <row r="2" spans="1:6" x14ac:dyDescent="0.2">
      <c r="A2" s="180" t="s">
        <v>2</v>
      </c>
    </row>
    <row r="3" spans="1:6" x14ac:dyDescent="0.2">
      <c r="A3" s="180" t="s">
        <v>3</v>
      </c>
    </row>
    <row r="5" spans="1:6" x14ac:dyDescent="0.2">
      <c r="A5" s="224" t="s">
        <v>4</v>
      </c>
      <c r="B5" s="224"/>
      <c r="C5" s="224"/>
      <c r="D5" s="224"/>
      <c r="E5" s="224"/>
    </row>
    <row r="6" spans="1:6" x14ac:dyDescent="0.2">
      <c r="A6" s="224" t="s">
        <v>471</v>
      </c>
      <c r="B6" s="224"/>
      <c r="C6" s="224"/>
      <c r="D6" s="224"/>
      <c r="E6" s="224"/>
    </row>
    <row r="7" spans="1:6" x14ac:dyDescent="0.2">
      <c r="A7" s="224">
        <v>2021</v>
      </c>
      <c r="B7" s="224"/>
      <c r="C7" s="224"/>
      <c r="D7" s="224"/>
      <c r="E7" s="224"/>
    </row>
    <row r="8" spans="1:6" x14ac:dyDescent="0.2">
      <c r="A8" s="224" t="s">
        <v>6</v>
      </c>
      <c r="B8" s="224"/>
      <c r="C8" s="224"/>
      <c r="D8" s="224"/>
      <c r="E8" s="224"/>
    </row>
    <row r="9" spans="1:6" ht="13.5" thickBot="1" x14ac:dyDescent="0.25"/>
    <row r="10" spans="1:6" ht="25.5" thickTop="1" thickBot="1" x14ac:dyDescent="0.25">
      <c r="A10" s="182" t="s">
        <v>1</v>
      </c>
      <c r="B10" s="182" t="s">
        <v>153</v>
      </c>
      <c r="C10" s="182" t="s">
        <v>155</v>
      </c>
      <c r="D10" s="182" t="s">
        <v>157</v>
      </c>
      <c r="E10" s="182" t="s">
        <v>42</v>
      </c>
      <c r="F10" s="183"/>
    </row>
    <row r="11" spans="1:6" s="23" customFormat="1" ht="13.5" thickTop="1" x14ac:dyDescent="0.2">
      <c r="A11" s="184"/>
      <c r="B11" s="22"/>
      <c r="C11" s="22"/>
      <c r="D11" s="22"/>
      <c r="E11" s="22"/>
      <c r="F11" s="22"/>
    </row>
    <row r="12" spans="1:6" s="23" customFormat="1" x14ac:dyDescent="0.2">
      <c r="A12" s="10" t="s">
        <v>46</v>
      </c>
      <c r="B12" s="12">
        <v>37724.396519779999</v>
      </c>
      <c r="C12" s="12">
        <v>248527.59416471</v>
      </c>
      <c r="D12" s="12">
        <v>4529.4417038419997</v>
      </c>
      <c r="E12" s="22">
        <f t="shared" ref="E12:E43" si="0">SUM(B12:D12)</f>
        <v>290781.43238833203</v>
      </c>
      <c r="F12" s="22"/>
    </row>
    <row r="13" spans="1:6" s="23" customFormat="1" x14ac:dyDescent="0.2">
      <c r="A13" s="10" t="s">
        <v>47</v>
      </c>
      <c r="B13" s="12">
        <v>37724.396519779999</v>
      </c>
      <c r="C13" s="12">
        <v>248527.59416471</v>
      </c>
      <c r="D13" s="12">
        <v>4529.4417038419997</v>
      </c>
      <c r="E13" s="22">
        <f t="shared" si="0"/>
        <v>290781.43238833203</v>
      </c>
      <c r="F13" s="22"/>
    </row>
    <row r="14" spans="1:6" s="87" customFormat="1" x14ac:dyDescent="0.2">
      <c r="A14" s="10" t="s">
        <v>48</v>
      </c>
      <c r="B14" s="12">
        <v>31823.17765242</v>
      </c>
      <c r="C14" s="12">
        <v>243143.80792781</v>
      </c>
      <c r="D14" s="12">
        <v>4529.4417038419997</v>
      </c>
      <c r="E14" s="22">
        <f t="shared" si="0"/>
        <v>279496.42728407204</v>
      </c>
      <c r="F14" s="29"/>
    </row>
    <row r="15" spans="1:6" s="87" customFormat="1" x14ac:dyDescent="0.2">
      <c r="A15" s="4" t="s">
        <v>49</v>
      </c>
      <c r="B15" s="7">
        <v>15577.365642639999</v>
      </c>
      <c r="C15" s="7">
        <v>165659.96282324</v>
      </c>
      <c r="D15" s="7">
        <v>2303.8881596320002</v>
      </c>
      <c r="E15" s="22">
        <f t="shared" si="0"/>
        <v>183541.21662551202</v>
      </c>
      <c r="F15" s="29"/>
    </row>
    <row r="16" spans="1:6" s="87" customFormat="1" x14ac:dyDescent="0.2">
      <c r="A16" s="4" t="s">
        <v>50</v>
      </c>
      <c r="B16" s="7">
        <v>2054.1833190000002</v>
      </c>
      <c r="C16" s="7">
        <v>22134.939984000001</v>
      </c>
      <c r="D16" s="7">
        <v>628.83379729000001</v>
      </c>
      <c r="E16" s="22">
        <f t="shared" si="0"/>
        <v>24817.957100290001</v>
      </c>
      <c r="F16" s="29"/>
    </row>
    <row r="17" spans="1:6" s="87" customFormat="1" x14ac:dyDescent="0.2">
      <c r="A17" s="4" t="s">
        <v>51</v>
      </c>
      <c r="B17" s="7">
        <v>0</v>
      </c>
      <c r="C17" s="7">
        <v>0</v>
      </c>
      <c r="D17" s="7">
        <v>107.8694447</v>
      </c>
      <c r="E17" s="22">
        <f t="shared" si="0"/>
        <v>107.8694447</v>
      </c>
      <c r="F17" s="29"/>
    </row>
    <row r="18" spans="1:6" s="87" customFormat="1" x14ac:dyDescent="0.2">
      <c r="A18" s="4" t="s">
        <v>52</v>
      </c>
      <c r="B18" s="7">
        <v>2054.1833190000002</v>
      </c>
      <c r="C18" s="7">
        <v>22134.939984000001</v>
      </c>
      <c r="D18" s="7">
        <v>520.96435258999998</v>
      </c>
      <c r="E18" s="22">
        <f t="shared" si="0"/>
        <v>24710.087655589999</v>
      </c>
      <c r="F18" s="29"/>
    </row>
    <row r="19" spans="1:6" s="87" customFormat="1" x14ac:dyDescent="0.2">
      <c r="A19" s="4" t="s">
        <v>53</v>
      </c>
      <c r="B19" s="7">
        <v>7097.6756531399997</v>
      </c>
      <c r="C19" s="7">
        <v>40851.2919052</v>
      </c>
      <c r="D19" s="7">
        <v>1425.0260516400001</v>
      </c>
      <c r="E19" s="22">
        <f t="shared" si="0"/>
        <v>49373.993609980003</v>
      </c>
      <c r="F19" s="29"/>
    </row>
    <row r="20" spans="1:6" s="87" customFormat="1" x14ac:dyDescent="0.2">
      <c r="A20" s="10" t="s">
        <v>54</v>
      </c>
      <c r="B20" s="12">
        <v>0</v>
      </c>
      <c r="C20" s="12">
        <v>0</v>
      </c>
      <c r="D20" s="12">
        <v>0</v>
      </c>
      <c r="E20" s="22">
        <f t="shared" si="0"/>
        <v>0</v>
      </c>
      <c r="F20" s="29"/>
    </row>
    <row r="21" spans="1:6" s="87" customFormat="1" x14ac:dyDescent="0.2">
      <c r="A21" s="10" t="s">
        <v>55</v>
      </c>
      <c r="B21" s="12">
        <v>0</v>
      </c>
      <c r="C21" s="12">
        <v>0</v>
      </c>
      <c r="D21" s="12">
        <v>0</v>
      </c>
      <c r="E21" s="22">
        <f t="shared" si="0"/>
        <v>0</v>
      </c>
      <c r="F21" s="29"/>
    </row>
    <row r="22" spans="1:6" s="23" customFormat="1" x14ac:dyDescent="0.2">
      <c r="A22" s="4" t="s">
        <v>44</v>
      </c>
      <c r="B22" s="7">
        <v>0</v>
      </c>
      <c r="C22" s="7">
        <v>0</v>
      </c>
      <c r="D22" s="7">
        <v>0</v>
      </c>
      <c r="E22" s="22">
        <f t="shared" si="0"/>
        <v>0</v>
      </c>
      <c r="F22" s="22"/>
    </row>
    <row r="23" spans="1:6" s="23" customFormat="1" x14ac:dyDescent="0.2">
      <c r="A23" s="4" t="s">
        <v>43</v>
      </c>
      <c r="B23" s="7">
        <v>0</v>
      </c>
      <c r="C23" s="7">
        <v>0</v>
      </c>
      <c r="D23" s="7">
        <v>0</v>
      </c>
      <c r="E23" s="22">
        <f t="shared" si="0"/>
        <v>0</v>
      </c>
      <c r="F23" s="22"/>
    </row>
    <row r="24" spans="1:6" s="87" customFormat="1" x14ac:dyDescent="0.2">
      <c r="A24" s="4" t="s">
        <v>45</v>
      </c>
      <c r="B24" s="7">
        <v>0</v>
      </c>
      <c r="C24" s="7">
        <v>0</v>
      </c>
      <c r="D24" s="7">
        <v>0</v>
      </c>
      <c r="E24" s="22">
        <f t="shared" si="0"/>
        <v>0</v>
      </c>
      <c r="F24" s="29"/>
    </row>
    <row r="25" spans="1:6" s="87" customFormat="1" x14ac:dyDescent="0.2">
      <c r="A25" s="4" t="s">
        <v>56</v>
      </c>
      <c r="B25" s="7">
        <v>0</v>
      </c>
      <c r="C25" s="7">
        <v>0</v>
      </c>
      <c r="D25" s="7">
        <v>0</v>
      </c>
      <c r="E25" s="22">
        <f t="shared" si="0"/>
        <v>0</v>
      </c>
      <c r="F25" s="29"/>
    </row>
    <row r="26" spans="1:6" s="87" customFormat="1" x14ac:dyDescent="0.2">
      <c r="A26" s="10" t="s">
        <v>57</v>
      </c>
      <c r="B26" s="12">
        <v>7093.9530376399998</v>
      </c>
      <c r="C26" s="12">
        <v>14497.61321537</v>
      </c>
      <c r="D26" s="12">
        <v>171.69369527999999</v>
      </c>
      <c r="E26" s="22">
        <f t="shared" si="0"/>
        <v>21763.25994829</v>
      </c>
      <c r="F26" s="29"/>
    </row>
    <row r="27" spans="1:6" s="87" customFormat="1" x14ac:dyDescent="0.2">
      <c r="A27" s="4" t="s">
        <v>58</v>
      </c>
      <c r="B27" s="7">
        <v>2061.42865089</v>
      </c>
      <c r="C27" s="7">
        <v>2528.50935777</v>
      </c>
      <c r="D27" s="7">
        <v>0</v>
      </c>
      <c r="E27" s="22">
        <f t="shared" si="0"/>
        <v>4589.9380086599995</v>
      </c>
      <c r="F27" s="29"/>
    </row>
    <row r="28" spans="1:6" s="23" customFormat="1" x14ac:dyDescent="0.2">
      <c r="A28" s="4" t="s">
        <v>59</v>
      </c>
      <c r="B28" s="7">
        <v>0</v>
      </c>
      <c r="C28" s="7">
        <v>0</v>
      </c>
      <c r="D28" s="7">
        <v>0</v>
      </c>
      <c r="E28" s="22">
        <f t="shared" si="0"/>
        <v>0</v>
      </c>
      <c r="F28" s="22"/>
    </row>
    <row r="29" spans="1:6" s="87" customFormat="1" x14ac:dyDescent="0.2">
      <c r="A29" s="4" t="s">
        <v>60</v>
      </c>
      <c r="B29" s="7">
        <v>0</v>
      </c>
      <c r="C29" s="7">
        <v>0</v>
      </c>
      <c r="D29" s="7">
        <v>0</v>
      </c>
      <c r="E29" s="22">
        <f t="shared" si="0"/>
        <v>0</v>
      </c>
      <c r="F29" s="29"/>
    </row>
    <row r="30" spans="1:6" s="87" customFormat="1" x14ac:dyDescent="0.2">
      <c r="A30" s="4" t="s">
        <v>61</v>
      </c>
      <c r="B30" s="7">
        <v>1782.5527451200001</v>
      </c>
      <c r="C30" s="7">
        <v>0</v>
      </c>
      <c r="D30" s="7">
        <v>0</v>
      </c>
      <c r="E30" s="22">
        <f t="shared" si="0"/>
        <v>1782.5527451200001</v>
      </c>
      <c r="F30" s="29"/>
    </row>
    <row r="31" spans="1:6" s="87" customFormat="1" x14ac:dyDescent="0.2">
      <c r="A31" s="4" t="s">
        <v>62</v>
      </c>
      <c r="B31" s="7">
        <v>0</v>
      </c>
      <c r="C31" s="7">
        <v>0</v>
      </c>
      <c r="D31" s="7">
        <v>0</v>
      </c>
      <c r="E31" s="22">
        <f t="shared" si="0"/>
        <v>0</v>
      </c>
      <c r="F31" s="29"/>
    </row>
    <row r="32" spans="1:6" s="87" customFormat="1" x14ac:dyDescent="0.2">
      <c r="A32" s="4" t="s">
        <v>63</v>
      </c>
      <c r="B32" s="7">
        <v>0</v>
      </c>
      <c r="C32" s="7">
        <v>0</v>
      </c>
      <c r="D32" s="7">
        <v>0</v>
      </c>
      <c r="E32" s="22">
        <f t="shared" si="0"/>
        <v>0</v>
      </c>
      <c r="F32" s="29"/>
    </row>
    <row r="33" spans="1:6" s="87" customFormat="1" x14ac:dyDescent="0.2">
      <c r="A33" s="4" t="s">
        <v>64</v>
      </c>
      <c r="B33" s="7">
        <v>0</v>
      </c>
      <c r="C33" s="7">
        <v>0</v>
      </c>
      <c r="D33" s="7">
        <v>0</v>
      </c>
      <c r="E33" s="22">
        <f t="shared" si="0"/>
        <v>0</v>
      </c>
      <c r="F33" s="29"/>
    </row>
    <row r="34" spans="1:6" s="87" customFormat="1" x14ac:dyDescent="0.2">
      <c r="A34" s="4" t="s">
        <v>65</v>
      </c>
      <c r="B34" s="7">
        <v>0</v>
      </c>
      <c r="C34" s="7">
        <v>0</v>
      </c>
      <c r="D34" s="7">
        <v>0</v>
      </c>
      <c r="E34" s="22">
        <f t="shared" si="0"/>
        <v>0</v>
      </c>
      <c r="F34" s="29"/>
    </row>
    <row r="35" spans="1:6" s="87" customFormat="1" x14ac:dyDescent="0.2">
      <c r="A35" s="4" t="s">
        <v>66</v>
      </c>
      <c r="B35" s="7">
        <v>0</v>
      </c>
      <c r="C35" s="7">
        <v>0</v>
      </c>
      <c r="D35" s="7">
        <v>0</v>
      </c>
      <c r="E35" s="22">
        <f t="shared" si="0"/>
        <v>0</v>
      </c>
      <c r="F35" s="29"/>
    </row>
    <row r="36" spans="1:6" s="87" customFormat="1" x14ac:dyDescent="0.2">
      <c r="A36" s="4" t="s">
        <v>67</v>
      </c>
      <c r="B36" s="7">
        <v>0</v>
      </c>
      <c r="C36" s="7">
        <v>0</v>
      </c>
      <c r="D36" s="7">
        <v>0</v>
      </c>
      <c r="E36" s="22">
        <f t="shared" si="0"/>
        <v>0</v>
      </c>
      <c r="F36" s="29"/>
    </row>
    <row r="37" spans="1:6" s="87" customFormat="1" x14ac:dyDescent="0.2">
      <c r="A37" s="4" t="s">
        <v>68</v>
      </c>
      <c r="B37" s="7">
        <v>0</v>
      </c>
      <c r="C37" s="7">
        <v>0</v>
      </c>
      <c r="D37" s="7">
        <v>0</v>
      </c>
      <c r="E37" s="22">
        <f t="shared" si="0"/>
        <v>0</v>
      </c>
      <c r="F37" s="29"/>
    </row>
    <row r="38" spans="1:6" s="87" customFormat="1" x14ac:dyDescent="0.2">
      <c r="A38" s="4" t="s">
        <v>69</v>
      </c>
      <c r="B38" s="7">
        <v>42.890476870000001</v>
      </c>
      <c r="C38" s="7">
        <v>0</v>
      </c>
      <c r="D38" s="7">
        <v>0</v>
      </c>
      <c r="E38" s="22">
        <f t="shared" si="0"/>
        <v>42.890476870000001</v>
      </c>
      <c r="F38" s="29"/>
    </row>
    <row r="39" spans="1:6" s="23" customFormat="1" x14ac:dyDescent="0.2">
      <c r="A39" s="4" t="s">
        <v>70</v>
      </c>
      <c r="B39" s="7">
        <v>0</v>
      </c>
      <c r="C39" s="7">
        <v>0</v>
      </c>
      <c r="D39" s="7">
        <v>0</v>
      </c>
      <c r="E39" s="22">
        <f t="shared" si="0"/>
        <v>0</v>
      </c>
      <c r="F39" s="22"/>
    </row>
    <row r="40" spans="1:6" s="23" customFormat="1" x14ac:dyDescent="0.2">
      <c r="A40" s="4" t="s">
        <v>71</v>
      </c>
      <c r="B40" s="7">
        <v>235.98542889999999</v>
      </c>
      <c r="C40" s="7">
        <v>2528.50935777</v>
      </c>
      <c r="D40" s="7">
        <v>0</v>
      </c>
      <c r="E40" s="22">
        <f t="shared" si="0"/>
        <v>2764.4947866699999</v>
      </c>
      <c r="F40" s="22"/>
    </row>
    <row r="41" spans="1:6" s="87" customFormat="1" x14ac:dyDescent="0.2">
      <c r="A41" s="4" t="s">
        <v>72</v>
      </c>
      <c r="B41" s="7">
        <v>0</v>
      </c>
      <c r="C41" s="7">
        <v>0</v>
      </c>
      <c r="D41" s="7">
        <v>0</v>
      </c>
      <c r="E41" s="22">
        <f t="shared" si="0"/>
        <v>0</v>
      </c>
      <c r="F41" s="29"/>
    </row>
    <row r="42" spans="1:6" s="87" customFormat="1" x14ac:dyDescent="0.2">
      <c r="A42" s="4" t="s">
        <v>73</v>
      </c>
      <c r="B42" s="7">
        <v>5032.5243867500003</v>
      </c>
      <c r="C42" s="7">
        <v>11969.103857599999</v>
      </c>
      <c r="D42" s="7">
        <v>171.69369527999999</v>
      </c>
      <c r="E42" s="22">
        <f t="shared" si="0"/>
        <v>17173.321939629997</v>
      </c>
      <c r="F42" s="29"/>
    </row>
    <row r="43" spans="1:6" s="23" customFormat="1" x14ac:dyDescent="0.2">
      <c r="A43" s="4" t="s">
        <v>74</v>
      </c>
      <c r="B43" s="7">
        <v>0</v>
      </c>
      <c r="C43" s="7">
        <v>0</v>
      </c>
      <c r="D43" s="7">
        <v>0</v>
      </c>
      <c r="E43" s="22">
        <f t="shared" si="0"/>
        <v>0</v>
      </c>
      <c r="F43" s="22"/>
    </row>
    <row r="44" spans="1:6" s="87" customFormat="1" x14ac:dyDescent="0.2">
      <c r="A44" s="4" t="s">
        <v>75</v>
      </c>
      <c r="B44" s="7">
        <v>0</v>
      </c>
      <c r="C44" s="7">
        <v>0</v>
      </c>
      <c r="D44" s="7">
        <v>0</v>
      </c>
      <c r="E44" s="22">
        <f t="shared" ref="E44:E69" si="1">SUM(B44:D44)</f>
        <v>0</v>
      </c>
      <c r="F44" s="29"/>
    </row>
    <row r="45" spans="1:6" s="87" customFormat="1" x14ac:dyDescent="0.2">
      <c r="A45" s="10" t="s">
        <v>76</v>
      </c>
      <c r="B45" s="12">
        <v>5901.2188673600003</v>
      </c>
      <c r="C45" s="12">
        <v>5383.7862369000004</v>
      </c>
      <c r="D45" s="12">
        <v>0</v>
      </c>
      <c r="E45" s="22">
        <f t="shared" si="1"/>
        <v>11285.005104260001</v>
      </c>
      <c r="F45" s="29"/>
    </row>
    <row r="46" spans="1:6" s="23" customFormat="1" x14ac:dyDescent="0.2">
      <c r="A46" s="10" t="s">
        <v>77</v>
      </c>
      <c r="B46" s="12">
        <v>640.52421974000004</v>
      </c>
      <c r="C46" s="12">
        <v>5383.7862369000004</v>
      </c>
      <c r="D46" s="12">
        <v>0</v>
      </c>
      <c r="E46" s="22">
        <f t="shared" si="1"/>
        <v>6024.3104566400007</v>
      </c>
      <c r="F46" s="22"/>
    </row>
    <row r="47" spans="1:6" s="87" customFormat="1" x14ac:dyDescent="0.2">
      <c r="A47" s="4" t="s">
        <v>78</v>
      </c>
      <c r="B47" s="7">
        <v>640.52421974000004</v>
      </c>
      <c r="C47" s="7">
        <v>4886.8619717000001</v>
      </c>
      <c r="D47" s="7">
        <v>0</v>
      </c>
      <c r="E47" s="22">
        <f t="shared" si="1"/>
        <v>5527.3861914400004</v>
      </c>
      <c r="F47" s="29"/>
    </row>
    <row r="48" spans="1:6" s="87" customFormat="1" x14ac:dyDescent="0.2">
      <c r="A48" s="4" t="s">
        <v>79</v>
      </c>
      <c r="B48" s="7">
        <v>0</v>
      </c>
      <c r="C48" s="7">
        <v>496.92426519999998</v>
      </c>
      <c r="D48" s="7">
        <v>0</v>
      </c>
      <c r="E48" s="22">
        <f t="shared" si="1"/>
        <v>496.92426519999998</v>
      </c>
      <c r="F48" s="29"/>
    </row>
    <row r="49" spans="1:9" s="87" customFormat="1" x14ac:dyDescent="0.2">
      <c r="A49" s="10" t="s">
        <v>80</v>
      </c>
      <c r="B49" s="12">
        <v>0</v>
      </c>
      <c r="C49" s="12">
        <v>0</v>
      </c>
      <c r="D49" s="12">
        <v>0</v>
      </c>
      <c r="E49" s="22">
        <f t="shared" si="1"/>
        <v>0</v>
      </c>
      <c r="F49" s="29"/>
    </row>
    <row r="50" spans="1:9" s="87" customFormat="1" x14ac:dyDescent="0.2">
      <c r="A50" s="4" t="s">
        <v>81</v>
      </c>
      <c r="B50" s="7">
        <v>0</v>
      </c>
      <c r="C50" s="7">
        <v>0</v>
      </c>
      <c r="D50" s="7">
        <v>0</v>
      </c>
      <c r="E50" s="22">
        <f t="shared" si="1"/>
        <v>0</v>
      </c>
      <c r="F50" s="29"/>
    </row>
    <row r="51" spans="1:9" s="87" customFormat="1" x14ac:dyDescent="0.2">
      <c r="A51" s="4" t="s">
        <v>82</v>
      </c>
      <c r="B51" s="7">
        <v>0</v>
      </c>
      <c r="C51" s="7">
        <v>0</v>
      </c>
      <c r="D51" s="7">
        <v>0</v>
      </c>
      <c r="E51" s="22">
        <f t="shared" si="1"/>
        <v>0</v>
      </c>
      <c r="F51" s="29"/>
    </row>
    <row r="52" spans="1:9" s="23" customFormat="1" x14ac:dyDescent="0.2">
      <c r="A52" s="10" t="s">
        <v>83</v>
      </c>
      <c r="B52" s="12">
        <v>5260.6946476200001</v>
      </c>
      <c r="C52" s="12">
        <v>0</v>
      </c>
      <c r="D52" s="12">
        <v>0</v>
      </c>
      <c r="E52" s="22">
        <f t="shared" si="1"/>
        <v>5260.6946476200001</v>
      </c>
      <c r="F52" s="22"/>
    </row>
    <row r="53" spans="1:9" s="87" customFormat="1" x14ac:dyDescent="0.2">
      <c r="A53" s="4" t="s">
        <v>58</v>
      </c>
      <c r="B53" s="7">
        <v>0</v>
      </c>
      <c r="C53" s="7">
        <v>0</v>
      </c>
      <c r="D53" s="7">
        <v>0</v>
      </c>
      <c r="E53" s="22">
        <f t="shared" si="1"/>
        <v>0</v>
      </c>
      <c r="F53" s="29"/>
    </row>
    <row r="54" spans="1:9" s="87" customFormat="1" x14ac:dyDescent="0.2">
      <c r="A54" s="4" t="s">
        <v>84</v>
      </c>
      <c r="B54" s="7">
        <v>0</v>
      </c>
      <c r="C54" s="7">
        <v>0</v>
      </c>
      <c r="D54" s="7">
        <v>0</v>
      </c>
      <c r="E54" s="22">
        <f t="shared" si="1"/>
        <v>0</v>
      </c>
      <c r="F54" s="187"/>
      <c r="G54" s="188"/>
      <c r="H54" s="188"/>
      <c r="I54" s="188"/>
    </row>
    <row r="55" spans="1:9" x14ac:dyDescent="0.2">
      <c r="A55" s="4" t="s">
        <v>63</v>
      </c>
      <c r="B55" s="7">
        <v>0</v>
      </c>
      <c r="C55" s="7">
        <v>0</v>
      </c>
      <c r="D55" s="7">
        <v>0</v>
      </c>
      <c r="E55" s="22">
        <f t="shared" si="1"/>
        <v>0</v>
      </c>
      <c r="F55" s="52"/>
      <c r="G55" s="52"/>
      <c r="H55" s="52"/>
      <c r="I55" s="52"/>
    </row>
    <row r="56" spans="1:9" x14ac:dyDescent="0.2">
      <c r="A56" s="4" t="s">
        <v>65</v>
      </c>
      <c r="B56" s="7">
        <v>0</v>
      </c>
      <c r="C56" s="7">
        <v>0</v>
      </c>
      <c r="D56" s="7">
        <v>0</v>
      </c>
      <c r="E56" s="22">
        <f t="shared" si="1"/>
        <v>0</v>
      </c>
    </row>
    <row r="57" spans="1:9" x14ac:dyDescent="0.2">
      <c r="A57" s="4" t="s">
        <v>85</v>
      </c>
      <c r="B57" s="7">
        <v>0</v>
      </c>
      <c r="C57" s="7">
        <v>0</v>
      </c>
      <c r="D57" s="7">
        <v>0</v>
      </c>
      <c r="E57" s="22">
        <f t="shared" si="1"/>
        <v>0</v>
      </c>
    </row>
    <row r="58" spans="1:9" x14ac:dyDescent="0.2">
      <c r="A58" s="4" t="s">
        <v>86</v>
      </c>
      <c r="B58" s="7">
        <v>0</v>
      </c>
      <c r="C58" s="7">
        <v>0</v>
      </c>
      <c r="D58" s="7">
        <v>0</v>
      </c>
      <c r="E58" s="22">
        <f t="shared" si="1"/>
        <v>0</v>
      </c>
    </row>
    <row r="59" spans="1:9" x14ac:dyDescent="0.2">
      <c r="A59" s="4" t="s">
        <v>67</v>
      </c>
      <c r="B59" s="7">
        <v>0</v>
      </c>
      <c r="C59" s="7">
        <v>0</v>
      </c>
      <c r="D59" s="7">
        <v>0</v>
      </c>
      <c r="E59" s="22">
        <f t="shared" si="1"/>
        <v>0</v>
      </c>
    </row>
    <row r="60" spans="1:9" x14ac:dyDescent="0.2">
      <c r="A60" s="4" t="s">
        <v>87</v>
      </c>
      <c r="B60" s="7">
        <v>0</v>
      </c>
      <c r="C60" s="7">
        <v>0</v>
      </c>
      <c r="D60" s="7">
        <v>0</v>
      </c>
      <c r="E60" s="22">
        <f t="shared" si="1"/>
        <v>0</v>
      </c>
    </row>
    <row r="61" spans="1:9" x14ac:dyDescent="0.2">
      <c r="A61" s="4" t="s">
        <v>69</v>
      </c>
      <c r="B61" s="7">
        <v>0</v>
      </c>
      <c r="C61" s="7">
        <v>0</v>
      </c>
      <c r="D61" s="7">
        <v>0</v>
      </c>
      <c r="E61" s="22">
        <f t="shared" si="1"/>
        <v>0</v>
      </c>
    </row>
    <row r="62" spans="1:9" x14ac:dyDescent="0.2">
      <c r="A62" s="4" t="s">
        <v>71</v>
      </c>
      <c r="B62" s="7">
        <v>0</v>
      </c>
      <c r="C62" s="7">
        <v>0</v>
      </c>
      <c r="D62" s="7">
        <v>0</v>
      </c>
      <c r="E62" s="22">
        <f t="shared" si="1"/>
        <v>0</v>
      </c>
    </row>
    <row r="63" spans="1:9" x14ac:dyDescent="0.2">
      <c r="A63" s="4" t="s">
        <v>72</v>
      </c>
      <c r="B63" s="7">
        <v>0</v>
      </c>
      <c r="C63" s="7">
        <v>0</v>
      </c>
      <c r="D63" s="7">
        <v>0</v>
      </c>
      <c r="E63" s="22">
        <f t="shared" si="1"/>
        <v>0</v>
      </c>
    </row>
    <row r="64" spans="1:9" x14ac:dyDescent="0.2">
      <c r="A64" s="4" t="s">
        <v>88</v>
      </c>
      <c r="B64" s="7">
        <v>0</v>
      </c>
      <c r="C64" s="7">
        <v>0</v>
      </c>
      <c r="D64" s="7">
        <v>0</v>
      </c>
      <c r="E64" s="22">
        <f t="shared" si="1"/>
        <v>0</v>
      </c>
    </row>
    <row r="65" spans="1:5" x14ac:dyDescent="0.2">
      <c r="A65" s="4" t="s">
        <v>73</v>
      </c>
      <c r="B65" s="7">
        <v>5260.6946476200001</v>
      </c>
      <c r="C65" s="7">
        <v>0</v>
      </c>
      <c r="D65" s="7">
        <v>0</v>
      </c>
      <c r="E65" s="22">
        <f t="shared" si="1"/>
        <v>5260.6946476200001</v>
      </c>
    </row>
    <row r="66" spans="1:5" x14ac:dyDescent="0.2">
      <c r="A66" s="4" t="s">
        <v>74</v>
      </c>
      <c r="B66" s="7">
        <v>0</v>
      </c>
      <c r="C66" s="7">
        <v>0</v>
      </c>
      <c r="D66" s="7">
        <v>0</v>
      </c>
      <c r="E66" s="22">
        <f t="shared" si="1"/>
        <v>0</v>
      </c>
    </row>
    <row r="67" spans="1:5" x14ac:dyDescent="0.2">
      <c r="A67" s="10" t="s">
        <v>89</v>
      </c>
      <c r="B67" s="12">
        <v>0</v>
      </c>
      <c r="C67" s="12">
        <v>0</v>
      </c>
      <c r="D67" s="12">
        <v>0</v>
      </c>
      <c r="E67" s="22">
        <f t="shared" si="1"/>
        <v>0</v>
      </c>
    </row>
    <row r="68" spans="1:5" x14ac:dyDescent="0.2">
      <c r="A68" s="4" t="s">
        <v>90</v>
      </c>
      <c r="B68" s="7">
        <v>0</v>
      </c>
      <c r="C68" s="7">
        <v>0</v>
      </c>
      <c r="D68" s="7">
        <v>0</v>
      </c>
      <c r="E68" s="22">
        <f t="shared" si="1"/>
        <v>0</v>
      </c>
    </row>
    <row r="69" spans="1:5" x14ac:dyDescent="0.2">
      <c r="A69" s="4" t="s">
        <v>91</v>
      </c>
      <c r="B69" s="7">
        <v>0</v>
      </c>
      <c r="C69" s="7">
        <v>0</v>
      </c>
      <c r="D69" s="7">
        <v>0</v>
      </c>
      <c r="E69" s="22">
        <f t="shared" si="1"/>
        <v>0</v>
      </c>
    </row>
    <row r="70" spans="1:5" ht="13.5" thickBot="1" x14ac:dyDescent="0.25">
      <c r="B70" s="5"/>
      <c r="C70" s="5"/>
      <c r="D70" s="5"/>
    </row>
    <row r="71" spans="1:5"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EF02D-12B5-49CA-8732-3130C0C157C3}">
  <sheetPr>
    <tabColor rgb="FF00B0F0"/>
  </sheetPr>
  <dimension ref="A18:G71"/>
  <sheetViews>
    <sheetView topLeftCell="A10" workbookViewId="0">
      <selection activeCell="F14" sqref="F14"/>
    </sheetView>
  </sheetViews>
  <sheetFormatPr baseColWidth="10" defaultColWidth="11.42578125" defaultRowHeight="15" x14ac:dyDescent="0.25"/>
  <cols>
    <col min="1" max="6" width="11.42578125" style="178"/>
    <col min="7" max="7" width="14.140625" style="178" customWidth="1"/>
    <col min="8" max="16384" width="11.42578125" style="178"/>
  </cols>
  <sheetData>
    <row r="18" spans="1:7" ht="99.75" customHeight="1" x14ac:dyDescent="0.25">
      <c r="A18" s="226" t="s">
        <v>472</v>
      </c>
      <c r="B18" s="226"/>
      <c r="C18" s="226"/>
      <c r="D18" s="226"/>
      <c r="E18" s="226"/>
      <c r="F18" s="226"/>
      <c r="G18" s="226"/>
    </row>
    <row r="20" spans="1:7" ht="46.5" x14ac:dyDescent="0.7">
      <c r="A20" s="223"/>
      <c r="B20" s="223"/>
      <c r="C20" s="223"/>
      <c r="D20" s="223"/>
      <c r="E20" s="223"/>
      <c r="F20" s="223"/>
      <c r="G20" s="223"/>
    </row>
    <row r="71" spans="2:2" x14ac:dyDescent="0.25">
      <c r="B71" s="179"/>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8795F-B036-4005-972F-ECFCDF3466ED}">
  <sheetPr>
    <tabColor theme="9" tint="0.39997558519241921"/>
  </sheetPr>
  <dimension ref="A1:J121"/>
  <sheetViews>
    <sheetView showGridLines="0" defaultGridColor="0" colorId="60" workbookViewId="0">
      <selection activeCell="B28" sqref="B28"/>
    </sheetView>
  </sheetViews>
  <sheetFormatPr baseColWidth="10" defaultColWidth="11.42578125" defaultRowHeight="12.75" x14ac:dyDescent="0.2"/>
  <cols>
    <col min="1" max="1" width="59.140625" style="181" customWidth="1"/>
    <col min="2" max="3" width="12.85546875" style="181" customWidth="1"/>
    <col min="4" max="4" width="12.42578125" style="181" customWidth="1"/>
    <col min="5" max="5" width="12.85546875" style="181" customWidth="1"/>
    <col min="6" max="6" width="14.140625" style="181" bestFit="1" customWidth="1"/>
    <col min="7" max="7" width="16.5703125" style="181" bestFit="1" customWidth="1"/>
    <col min="8" max="8" width="15.85546875" style="181" customWidth="1"/>
    <col min="9" max="9" width="13.5703125" style="181" customWidth="1"/>
    <col min="10" max="16384" width="11.42578125" style="181"/>
  </cols>
  <sheetData>
    <row r="1" spans="1:10" x14ac:dyDescent="0.2">
      <c r="A1" s="180" t="s">
        <v>0</v>
      </c>
    </row>
    <row r="2" spans="1:10" x14ac:dyDescent="0.2">
      <c r="A2" s="180" t="s">
        <v>2</v>
      </c>
    </row>
    <row r="3" spans="1:10" x14ac:dyDescent="0.2">
      <c r="A3" s="180" t="s">
        <v>3</v>
      </c>
      <c r="D3" s="192"/>
      <c r="J3" s="103"/>
    </row>
    <row r="5" spans="1:10" x14ac:dyDescent="0.2">
      <c r="B5" s="224" t="s">
        <v>92</v>
      </c>
      <c r="C5" s="224"/>
      <c r="D5" s="224"/>
      <c r="E5" s="224"/>
      <c r="F5" s="224"/>
      <c r="G5" s="224" t="s">
        <v>92</v>
      </c>
      <c r="H5" s="224"/>
      <c r="I5" s="224"/>
    </row>
    <row r="6" spans="1:10" x14ac:dyDescent="0.2">
      <c r="B6" s="224" t="s">
        <v>472</v>
      </c>
      <c r="C6" s="224"/>
      <c r="D6" s="224"/>
      <c r="E6" s="224"/>
      <c r="F6" s="224"/>
      <c r="G6" s="224" t="s">
        <v>472</v>
      </c>
      <c r="H6" s="224"/>
      <c r="I6" s="224"/>
    </row>
    <row r="7" spans="1:10" x14ac:dyDescent="0.2">
      <c r="B7" s="224">
        <v>2021</v>
      </c>
      <c r="C7" s="224"/>
      <c r="D7" s="224"/>
      <c r="E7" s="224"/>
      <c r="F7" s="224"/>
      <c r="G7" s="224">
        <v>2021</v>
      </c>
      <c r="H7" s="224"/>
      <c r="I7" s="224"/>
    </row>
    <row r="8" spans="1:10" x14ac:dyDescent="0.2">
      <c r="B8" s="224" t="s">
        <v>6</v>
      </c>
      <c r="C8" s="224"/>
      <c r="D8" s="224"/>
      <c r="E8" s="224"/>
      <c r="F8" s="224"/>
      <c r="G8" s="224" t="s">
        <v>6</v>
      </c>
      <c r="H8" s="224"/>
      <c r="I8" s="224"/>
    </row>
    <row r="9" spans="1:10" ht="13.5" thickBot="1" x14ac:dyDescent="0.25"/>
    <row r="10" spans="1:10" ht="61.5" thickTop="1" thickBot="1" x14ac:dyDescent="0.25">
      <c r="A10" s="182" t="s">
        <v>1</v>
      </c>
      <c r="B10" s="182" t="s">
        <v>17</v>
      </c>
      <c r="C10" s="182" t="s">
        <v>18</v>
      </c>
      <c r="D10" s="182" t="s">
        <v>19</v>
      </c>
      <c r="E10" s="182" t="s">
        <v>20</v>
      </c>
      <c r="F10" s="182" t="s">
        <v>21</v>
      </c>
      <c r="G10" s="182" t="s">
        <v>22</v>
      </c>
      <c r="H10" s="182" t="s">
        <v>23</v>
      </c>
      <c r="I10" s="182" t="s">
        <v>42</v>
      </c>
      <c r="J10" s="13"/>
    </row>
    <row r="11" spans="1:10" s="25" customFormat="1" ht="13.5" thickTop="1" x14ac:dyDescent="0.2">
      <c r="A11" s="184"/>
      <c r="B11" s="22"/>
      <c r="C11" s="22"/>
      <c r="D11" s="22"/>
      <c r="E11" s="22"/>
      <c r="F11" s="22"/>
      <c r="G11" s="22"/>
      <c r="H11" s="22"/>
      <c r="I11" s="22"/>
    </row>
    <row r="12" spans="1:10" s="25" customFormat="1" x14ac:dyDescent="0.2">
      <c r="A12" s="10" t="s">
        <v>46</v>
      </c>
      <c r="B12" s="12">
        <v>2109427.5219024229</v>
      </c>
      <c r="C12" s="12">
        <v>210923.62468001631</v>
      </c>
      <c r="D12" s="12">
        <v>2417175.3456749059</v>
      </c>
      <c r="E12" s="12">
        <v>363418.89996510802</v>
      </c>
      <c r="F12" s="12">
        <v>591026.09923127096</v>
      </c>
      <c r="G12" s="12">
        <v>20264.478013799999</v>
      </c>
      <c r="H12" s="12">
        <v>31052.755773589</v>
      </c>
      <c r="I12" s="22">
        <f>SUM(B12:H12)</f>
        <v>5743288.7252411144</v>
      </c>
    </row>
    <row r="13" spans="1:10" s="25" customFormat="1" x14ac:dyDescent="0.2">
      <c r="A13" s="10" t="s">
        <v>47</v>
      </c>
      <c r="B13" s="12">
        <v>2177120.3739351928</v>
      </c>
      <c r="C13" s="12">
        <v>210645.24933962629</v>
      </c>
      <c r="D13" s="12">
        <v>2476780.6658621561</v>
      </c>
      <c r="E13" s="12">
        <v>363418.89996510802</v>
      </c>
      <c r="F13" s="12">
        <v>591026.09923127096</v>
      </c>
      <c r="G13" s="12">
        <v>20264.478013799999</v>
      </c>
      <c r="H13" s="12">
        <v>22938.862146268999</v>
      </c>
      <c r="I13" s="22">
        <f t="shared" ref="I13:I71" si="0">SUM(B13:H13)</f>
        <v>5862194.6284934236</v>
      </c>
    </row>
    <row r="14" spans="1:10" s="28" customFormat="1" x14ac:dyDescent="0.2">
      <c r="A14" s="10" t="s">
        <v>48</v>
      </c>
      <c r="B14" s="12">
        <v>2074090.892634243</v>
      </c>
      <c r="C14" s="12">
        <v>190282.9550958313</v>
      </c>
      <c r="D14" s="12">
        <v>2390386.1992717469</v>
      </c>
      <c r="E14" s="12">
        <v>114046.732069608</v>
      </c>
      <c r="F14" s="12">
        <v>481598.51498920098</v>
      </c>
      <c r="G14" s="12">
        <v>19908.50843428</v>
      </c>
      <c r="H14" s="12">
        <v>21389.419877261</v>
      </c>
      <c r="I14" s="22">
        <f t="shared" si="0"/>
        <v>5291703.2223721705</v>
      </c>
    </row>
    <row r="15" spans="1:10" s="28" customFormat="1" x14ac:dyDescent="0.2">
      <c r="A15" s="4" t="s">
        <v>49</v>
      </c>
      <c r="B15" s="7">
        <v>371120.63902666001</v>
      </c>
      <c r="C15" s="7">
        <v>49958.899129529003</v>
      </c>
      <c r="D15" s="7">
        <v>191220.112967722</v>
      </c>
      <c r="E15" s="7">
        <v>48541.019550748002</v>
      </c>
      <c r="F15" s="7">
        <v>119752.18507551</v>
      </c>
      <c r="G15" s="7">
        <v>6946.0048177500003</v>
      </c>
      <c r="H15" s="7">
        <v>11171.279088371</v>
      </c>
      <c r="I15" s="22">
        <f t="shared" si="0"/>
        <v>798710.13965629006</v>
      </c>
    </row>
    <row r="16" spans="1:10" s="28" customFormat="1" x14ac:dyDescent="0.2">
      <c r="A16" s="4" t="s">
        <v>50</v>
      </c>
      <c r="B16" s="7">
        <v>65102.37383823</v>
      </c>
      <c r="C16" s="7">
        <v>7268.1387129389996</v>
      </c>
      <c r="D16" s="7">
        <v>34537.080098890998</v>
      </c>
      <c r="E16" s="7">
        <v>6583.7098120999999</v>
      </c>
      <c r="F16" s="7">
        <v>21334.605636980999</v>
      </c>
      <c r="G16" s="7">
        <v>1247.38653546</v>
      </c>
      <c r="H16" s="7">
        <v>2111.7223687740002</v>
      </c>
      <c r="I16" s="22">
        <f t="shared" si="0"/>
        <v>138185.01700337502</v>
      </c>
    </row>
    <row r="17" spans="1:9" s="28" customFormat="1" x14ac:dyDescent="0.2">
      <c r="A17" s="4" t="s">
        <v>51</v>
      </c>
      <c r="B17" s="7">
        <v>15814.88789367</v>
      </c>
      <c r="C17" s="7">
        <v>775.13071057100001</v>
      </c>
      <c r="D17" s="7">
        <v>13177.98538559</v>
      </c>
      <c r="E17" s="7">
        <v>388.87687331000001</v>
      </c>
      <c r="F17" s="7">
        <v>5466.6987429399996</v>
      </c>
      <c r="G17" s="7">
        <v>319.79796950999997</v>
      </c>
      <c r="H17" s="7">
        <v>3986.99300696</v>
      </c>
      <c r="I17" s="22">
        <f t="shared" si="0"/>
        <v>39930.370582550997</v>
      </c>
    </row>
    <row r="18" spans="1:9" s="28" customFormat="1" x14ac:dyDescent="0.2">
      <c r="A18" s="4" t="s">
        <v>52</v>
      </c>
      <c r="B18" s="7">
        <v>49287.485944560001</v>
      </c>
      <c r="C18" s="7">
        <v>6493.0080023680002</v>
      </c>
      <c r="D18" s="7">
        <v>38221.289713300997</v>
      </c>
      <c r="E18" s="7">
        <v>6194.8329387900003</v>
      </c>
      <c r="F18" s="7">
        <v>15867.906894041</v>
      </c>
      <c r="G18" s="7">
        <v>927.58856594999997</v>
      </c>
      <c r="H18" s="7">
        <v>11781.038013584001</v>
      </c>
      <c r="I18" s="22">
        <f t="shared" si="0"/>
        <v>128773.150072594</v>
      </c>
    </row>
    <row r="19" spans="1:9" s="28" customFormat="1" x14ac:dyDescent="0.2">
      <c r="A19" s="4" t="s">
        <v>53</v>
      </c>
      <c r="B19" s="7">
        <v>987646.13899311295</v>
      </c>
      <c r="C19" s="7">
        <v>123100.06126772</v>
      </c>
      <c r="D19" s="7">
        <v>1885543.7802390889</v>
      </c>
      <c r="E19" s="7">
        <v>31289.169243939999</v>
      </c>
      <c r="F19" s="7">
        <v>302255.3413033</v>
      </c>
      <c r="G19" s="7">
        <v>9824.1952886100007</v>
      </c>
      <c r="H19" s="7">
        <v>4669.1963853939997</v>
      </c>
      <c r="I19" s="22">
        <f t="shared" si="0"/>
        <v>3344327.8827211661</v>
      </c>
    </row>
    <row r="20" spans="1:9" s="28" customFormat="1" x14ac:dyDescent="0.2">
      <c r="A20" s="10" t="s">
        <v>54</v>
      </c>
      <c r="B20" s="12">
        <v>483012.80995892</v>
      </c>
      <c r="C20" s="12">
        <v>272.49047173999998</v>
      </c>
      <c r="D20" s="12">
        <v>216451.274054913</v>
      </c>
      <c r="E20" s="12">
        <v>9941.7803106400006</v>
      </c>
      <c r="F20" s="12">
        <v>14207.54</v>
      </c>
      <c r="G20" s="12">
        <v>0</v>
      </c>
      <c r="H20" s="12">
        <v>0</v>
      </c>
      <c r="I20" s="22">
        <f t="shared" si="0"/>
        <v>723885.89479621302</v>
      </c>
    </row>
    <row r="21" spans="1:9" s="25" customFormat="1" x14ac:dyDescent="0.2">
      <c r="A21" s="10" t="s">
        <v>55</v>
      </c>
      <c r="B21" s="12">
        <v>454471.59878369002</v>
      </c>
      <c r="C21" s="12">
        <v>272.49047173999998</v>
      </c>
      <c r="D21" s="12">
        <v>186808.91817074901</v>
      </c>
      <c r="E21" s="12">
        <v>1817.4603136400001</v>
      </c>
      <c r="F21" s="12">
        <v>12188.44</v>
      </c>
      <c r="G21" s="12">
        <v>0</v>
      </c>
      <c r="H21" s="12">
        <v>0</v>
      </c>
      <c r="I21" s="22">
        <f t="shared" si="0"/>
        <v>655558.90773981891</v>
      </c>
    </row>
    <row r="22" spans="1:9" s="25" customFormat="1" x14ac:dyDescent="0.2">
      <c r="A22" s="4" t="s">
        <v>44</v>
      </c>
      <c r="B22" s="7">
        <v>200929.66294134999</v>
      </c>
      <c r="C22" s="7">
        <v>0.47791135000000001</v>
      </c>
      <c r="D22" s="7">
        <v>21152.187946098999</v>
      </c>
      <c r="E22" s="7">
        <v>89.427839379999995</v>
      </c>
      <c r="F22" s="7">
        <v>8367.01</v>
      </c>
      <c r="G22" s="7">
        <v>0</v>
      </c>
      <c r="H22" s="7">
        <v>0</v>
      </c>
      <c r="I22" s="22">
        <f t="shared" si="0"/>
        <v>230538.76663817899</v>
      </c>
    </row>
    <row r="23" spans="1:9" s="28" customFormat="1" x14ac:dyDescent="0.2">
      <c r="A23" s="4" t="s">
        <v>43</v>
      </c>
      <c r="B23" s="7">
        <v>658.47083172999999</v>
      </c>
      <c r="C23" s="7">
        <v>0</v>
      </c>
      <c r="D23" s="7">
        <v>573.07435450000003</v>
      </c>
      <c r="E23" s="7">
        <v>846.66719852999995</v>
      </c>
      <c r="F23" s="7">
        <v>0</v>
      </c>
      <c r="G23" s="7">
        <v>0</v>
      </c>
      <c r="H23" s="7">
        <v>0</v>
      </c>
      <c r="I23" s="22">
        <f t="shared" si="0"/>
        <v>2078.2123847600001</v>
      </c>
    </row>
    <row r="24" spans="1:9" s="28" customFormat="1" x14ac:dyDescent="0.2">
      <c r="A24" s="4" t="s">
        <v>45</v>
      </c>
      <c r="B24" s="7">
        <v>252883.46501061</v>
      </c>
      <c r="C24" s="7">
        <v>272.01256038999998</v>
      </c>
      <c r="D24" s="7">
        <v>165083.65587014999</v>
      </c>
      <c r="E24" s="7">
        <v>881.36527573000001</v>
      </c>
      <c r="F24" s="7">
        <v>3821.43</v>
      </c>
      <c r="G24" s="7">
        <v>0</v>
      </c>
      <c r="H24" s="7">
        <v>0</v>
      </c>
      <c r="I24" s="22">
        <f t="shared" si="0"/>
        <v>422941.92871687992</v>
      </c>
    </row>
    <row r="25" spans="1:9" s="28" customFormat="1" x14ac:dyDescent="0.2">
      <c r="A25" s="4" t="s">
        <v>56</v>
      </c>
      <c r="B25" s="7">
        <v>28541.211175230001</v>
      </c>
      <c r="C25" s="7">
        <v>0</v>
      </c>
      <c r="D25" s="7">
        <v>29642.355884164001</v>
      </c>
      <c r="E25" s="7">
        <v>8124.3199969999996</v>
      </c>
      <c r="F25" s="7">
        <v>2019.1</v>
      </c>
      <c r="G25" s="7">
        <v>0</v>
      </c>
      <c r="H25" s="7">
        <v>0</v>
      </c>
      <c r="I25" s="22">
        <f t="shared" si="0"/>
        <v>68326.987056394006</v>
      </c>
    </row>
    <row r="26" spans="1:9" s="28" customFormat="1" x14ac:dyDescent="0.2">
      <c r="A26" s="10" t="s">
        <v>57</v>
      </c>
      <c r="B26" s="12">
        <v>167208.93081732001</v>
      </c>
      <c r="C26" s="12">
        <v>9683.3655139032999</v>
      </c>
      <c r="D26" s="12">
        <v>62633.951911131997</v>
      </c>
      <c r="E26" s="12">
        <v>17691.05315218</v>
      </c>
      <c r="F26" s="12">
        <v>24048.842973409999</v>
      </c>
      <c r="G26" s="12">
        <v>1890.92179246</v>
      </c>
      <c r="H26" s="12">
        <v>3437.222034722</v>
      </c>
      <c r="I26" s="22">
        <f t="shared" si="0"/>
        <v>286594.28819512727</v>
      </c>
    </row>
    <row r="27" spans="1:9" s="25" customFormat="1" x14ac:dyDescent="0.2">
      <c r="A27" s="4" t="s">
        <v>58</v>
      </c>
      <c r="B27" s="7">
        <v>53963.611613300003</v>
      </c>
      <c r="C27" s="7">
        <v>2698.3903745703001</v>
      </c>
      <c r="D27" s="7">
        <v>2.7000000000000001E-7</v>
      </c>
      <c r="E27" s="7">
        <v>3238.1799497000002</v>
      </c>
      <c r="F27" s="7">
        <v>83.607983520000005</v>
      </c>
      <c r="G27" s="7">
        <v>217.52562800000001</v>
      </c>
      <c r="H27" s="7">
        <v>112.93765609</v>
      </c>
      <c r="I27" s="22">
        <f t="shared" si="0"/>
        <v>60314.25320545031</v>
      </c>
    </row>
    <row r="28" spans="1:9" s="28" customFormat="1" x14ac:dyDescent="0.2">
      <c r="A28" s="4" t="s">
        <v>59</v>
      </c>
      <c r="B28" s="7">
        <v>7.0921419999999999</v>
      </c>
      <c r="C28" s="7">
        <v>0</v>
      </c>
      <c r="D28" s="7">
        <v>0</v>
      </c>
      <c r="E28" s="7">
        <v>0</v>
      </c>
      <c r="F28" s="7">
        <v>0</v>
      </c>
      <c r="G28" s="7">
        <v>0</v>
      </c>
      <c r="H28" s="7">
        <v>0</v>
      </c>
      <c r="I28" s="22">
        <f t="shared" si="0"/>
        <v>7.0921419999999999</v>
      </c>
    </row>
    <row r="29" spans="1:9" s="28" customFormat="1" x14ac:dyDescent="0.2">
      <c r="A29" s="4" t="s">
        <v>60</v>
      </c>
      <c r="B29" s="7">
        <v>0</v>
      </c>
      <c r="C29" s="7">
        <v>0</v>
      </c>
      <c r="D29" s="7">
        <v>0</v>
      </c>
      <c r="E29" s="7">
        <v>0</v>
      </c>
      <c r="F29" s="7">
        <v>0</v>
      </c>
      <c r="G29" s="7">
        <v>0</v>
      </c>
      <c r="H29" s="7">
        <v>0</v>
      </c>
      <c r="I29" s="22">
        <f t="shared" si="0"/>
        <v>0</v>
      </c>
    </row>
    <row r="30" spans="1:9" s="28" customFormat="1" x14ac:dyDescent="0.2">
      <c r="A30" s="4" t="s">
        <v>61</v>
      </c>
      <c r="B30" s="7">
        <v>0</v>
      </c>
      <c r="C30" s="7">
        <v>0</v>
      </c>
      <c r="D30" s="7">
        <v>0</v>
      </c>
      <c r="E30" s="7">
        <v>0</v>
      </c>
      <c r="F30" s="7">
        <v>0</v>
      </c>
      <c r="G30" s="7">
        <v>0</v>
      </c>
      <c r="H30" s="7">
        <v>0</v>
      </c>
      <c r="I30" s="22">
        <f t="shared" si="0"/>
        <v>0</v>
      </c>
    </row>
    <row r="31" spans="1:9" s="28" customFormat="1" x14ac:dyDescent="0.2">
      <c r="A31" s="4" t="s">
        <v>62</v>
      </c>
      <c r="B31" s="7">
        <v>0</v>
      </c>
      <c r="C31" s="7">
        <v>0</v>
      </c>
      <c r="D31" s="7">
        <v>0</v>
      </c>
      <c r="E31" s="7">
        <v>0</v>
      </c>
      <c r="F31" s="7">
        <v>0</v>
      </c>
      <c r="G31" s="7">
        <v>0</v>
      </c>
      <c r="H31" s="7">
        <v>0</v>
      </c>
      <c r="I31" s="22">
        <f t="shared" si="0"/>
        <v>0</v>
      </c>
    </row>
    <row r="32" spans="1:9" s="28" customFormat="1" x14ac:dyDescent="0.2">
      <c r="A32" s="4" t="s">
        <v>63</v>
      </c>
      <c r="B32" s="7">
        <v>0</v>
      </c>
      <c r="C32" s="7">
        <v>2002.3</v>
      </c>
      <c r="D32" s="7">
        <v>0</v>
      </c>
      <c r="E32" s="7">
        <v>0</v>
      </c>
      <c r="F32" s="7">
        <v>0</v>
      </c>
      <c r="G32" s="7">
        <v>0</v>
      </c>
      <c r="H32" s="7">
        <v>0</v>
      </c>
      <c r="I32" s="22">
        <f t="shared" si="0"/>
        <v>2002.3</v>
      </c>
    </row>
    <row r="33" spans="1:9" s="28" customFormat="1" x14ac:dyDescent="0.2">
      <c r="A33" s="4" t="s">
        <v>64</v>
      </c>
      <c r="B33" s="7">
        <v>0</v>
      </c>
      <c r="C33" s="7">
        <v>0</v>
      </c>
      <c r="D33" s="7">
        <v>0</v>
      </c>
      <c r="E33" s="7">
        <v>0</v>
      </c>
      <c r="F33" s="7">
        <v>4.9395315200000001</v>
      </c>
      <c r="G33" s="7">
        <v>0</v>
      </c>
      <c r="H33" s="7">
        <v>0</v>
      </c>
      <c r="I33" s="22">
        <f t="shared" si="0"/>
        <v>4.9395315200000001</v>
      </c>
    </row>
    <row r="34" spans="1:9" s="28" customFormat="1" x14ac:dyDescent="0.2">
      <c r="A34" s="4" t="s">
        <v>65</v>
      </c>
      <c r="B34" s="7">
        <v>0</v>
      </c>
      <c r="C34" s="7">
        <v>0</v>
      </c>
      <c r="D34" s="7">
        <v>0</v>
      </c>
      <c r="E34" s="7">
        <v>1989.000207</v>
      </c>
      <c r="F34" s="7">
        <v>0</v>
      </c>
      <c r="G34" s="7">
        <v>0</v>
      </c>
      <c r="H34" s="7">
        <v>0</v>
      </c>
      <c r="I34" s="22">
        <f t="shared" si="0"/>
        <v>1989.000207</v>
      </c>
    </row>
    <row r="35" spans="1:9" s="28" customFormat="1" x14ac:dyDescent="0.2">
      <c r="A35" s="4" t="s">
        <v>66</v>
      </c>
      <c r="B35" s="7">
        <v>0</v>
      </c>
      <c r="C35" s="7">
        <v>0</v>
      </c>
      <c r="D35" s="7">
        <v>0</v>
      </c>
      <c r="E35" s="7">
        <v>0</v>
      </c>
      <c r="F35" s="7">
        <v>0</v>
      </c>
      <c r="G35" s="7">
        <v>0</v>
      </c>
      <c r="H35" s="7">
        <v>0</v>
      </c>
      <c r="I35" s="22">
        <f t="shared" si="0"/>
        <v>0</v>
      </c>
    </row>
    <row r="36" spans="1:9" s="28" customFormat="1" x14ac:dyDescent="0.2">
      <c r="A36" s="4" t="s">
        <v>67</v>
      </c>
      <c r="B36" s="7">
        <v>0</v>
      </c>
      <c r="C36" s="7">
        <v>0</v>
      </c>
      <c r="D36" s="7">
        <v>0</v>
      </c>
      <c r="E36" s="7">
        <v>0</v>
      </c>
      <c r="F36" s="7">
        <v>0</v>
      </c>
      <c r="G36" s="7">
        <v>0</v>
      </c>
      <c r="H36" s="7">
        <v>0</v>
      </c>
      <c r="I36" s="22">
        <f t="shared" si="0"/>
        <v>0</v>
      </c>
    </row>
    <row r="37" spans="1:9" s="28" customFormat="1" x14ac:dyDescent="0.2">
      <c r="A37" s="4" t="s">
        <v>68</v>
      </c>
      <c r="B37" s="7">
        <v>0</v>
      </c>
      <c r="C37" s="7">
        <v>0</v>
      </c>
      <c r="D37" s="7">
        <v>0</v>
      </c>
      <c r="E37" s="7">
        <v>0</v>
      </c>
      <c r="F37" s="7">
        <v>0</v>
      </c>
      <c r="G37" s="7">
        <v>0</v>
      </c>
      <c r="H37" s="7">
        <v>0</v>
      </c>
      <c r="I37" s="22">
        <f t="shared" si="0"/>
        <v>0</v>
      </c>
    </row>
    <row r="38" spans="1:9" s="28" customFormat="1" x14ac:dyDescent="0.2">
      <c r="A38" s="4" t="s">
        <v>69</v>
      </c>
      <c r="B38" s="7">
        <v>6393.9029742700004</v>
      </c>
      <c r="C38" s="7">
        <v>283.15488946030001</v>
      </c>
      <c r="D38" s="7">
        <v>2.7000000000000001E-7</v>
      </c>
      <c r="E38" s="7">
        <v>15.38537829</v>
      </c>
      <c r="F38" s="7">
        <v>78.549876999999995</v>
      </c>
      <c r="G38" s="7">
        <v>217.52562800000001</v>
      </c>
      <c r="H38" s="7">
        <v>326.92723809</v>
      </c>
      <c r="I38" s="22">
        <f t="shared" si="0"/>
        <v>7315.445985380301</v>
      </c>
    </row>
    <row r="39" spans="1:9" s="28" customFormat="1" x14ac:dyDescent="0.2">
      <c r="A39" s="4" t="s">
        <v>70</v>
      </c>
      <c r="B39" s="7">
        <v>0</v>
      </c>
      <c r="C39" s="7">
        <v>0</v>
      </c>
      <c r="D39" s="7">
        <v>0</v>
      </c>
      <c r="E39" s="7">
        <v>0</v>
      </c>
      <c r="F39" s="7">
        <v>0</v>
      </c>
      <c r="G39" s="7">
        <v>0</v>
      </c>
      <c r="H39" s="7">
        <v>0</v>
      </c>
      <c r="I39" s="22">
        <f t="shared" si="0"/>
        <v>0</v>
      </c>
    </row>
    <row r="40" spans="1:9" s="28" customFormat="1" x14ac:dyDescent="0.2">
      <c r="A40" s="4" t="s">
        <v>71</v>
      </c>
      <c r="B40" s="7">
        <v>47562.616497030001</v>
      </c>
      <c r="C40" s="7">
        <v>412.93548511</v>
      </c>
      <c r="D40" s="7">
        <v>0</v>
      </c>
      <c r="E40" s="7">
        <v>1233.7943644100001</v>
      </c>
      <c r="F40" s="7">
        <v>0.118575</v>
      </c>
      <c r="G40" s="7">
        <v>0</v>
      </c>
      <c r="H40" s="7">
        <v>11684.717197</v>
      </c>
      <c r="I40" s="22">
        <f t="shared" si="0"/>
        <v>60894.182118550001</v>
      </c>
    </row>
    <row r="41" spans="1:9" s="28" customFormat="1" x14ac:dyDescent="0.2">
      <c r="A41" s="4" t="s">
        <v>72</v>
      </c>
      <c r="B41" s="7">
        <v>0</v>
      </c>
      <c r="C41" s="7">
        <v>0</v>
      </c>
      <c r="D41" s="7">
        <v>0</v>
      </c>
      <c r="E41" s="7">
        <v>0</v>
      </c>
      <c r="F41" s="7">
        <v>0</v>
      </c>
      <c r="G41" s="7">
        <v>0</v>
      </c>
      <c r="H41" s="7">
        <v>0</v>
      </c>
      <c r="I41" s="22">
        <f t="shared" si="0"/>
        <v>0</v>
      </c>
    </row>
    <row r="42" spans="1:9" s="28" customFormat="1" x14ac:dyDescent="0.2">
      <c r="A42" s="4" t="s">
        <v>73</v>
      </c>
      <c r="B42" s="7">
        <v>107761.39346439</v>
      </c>
      <c r="C42" s="7">
        <v>6701.5413566329999</v>
      </c>
      <c r="D42" s="7">
        <v>40959.441245661998</v>
      </c>
      <c r="E42" s="7">
        <v>14157.515976709999</v>
      </c>
      <c r="F42" s="7">
        <v>23838.631620489999</v>
      </c>
      <c r="G42" s="7">
        <v>1504.4054006599999</v>
      </c>
      <c r="H42" s="7">
        <v>3307.8511185420002</v>
      </c>
      <c r="I42" s="22">
        <f t="shared" si="0"/>
        <v>198230.78018308699</v>
      </c>
    </row>
    <row r="43" spans="1:9" s="28" customFormat="1" x14ac:dyDescent="0.2">
      <c r="A43" s="4" t="s">
        <v>74</v>
      </c>
      <c r="B43" s="7">
        <v>5483.92573963</v>
      </c>
      <c r="C43" s="7">
        <v>283.43378269999999</v>
      </c>
      <c r="D43" s="7">
        <v>21674.510665199999</v>
      </c>
      <c r="E43" s="7">
        <v>295.35722577000001</v>
      </c>
      <c r="F43" s="7">
        <v>126.60336940000001</v>
      </c>
      <c r="G43" s="7">
        <v>168.9907638</v>
      </c>
      <c r="H43" s="7">
        <v>16.433260090000001</v>
      </c>
      <c r="I43" s="22">
        <f t="shared" si="0"/>
        <v>28049.254806590001</v>
      </c>
    </row>
    <row r="44" spans="1:9" s="28" customFormat="1" x14ac:dyDescent="0.2">
      <c r="A44" s="4" t="s">
        <v>75</v>
      </c>
      <c r="B44" s="7">
        <v>0</v>
      </c>
      <c r="C44" s="7">
        <v>0</v>
      </c>
      <c r="D44" s="7">
        <v>0</v>
      </c>
      <c r="E44" s="7">
        <v>0</v>
      </c>
      <c r="F44" s="7">
        <v>0</v>
      </c>
      <c r="G44" s="7">
        <v>0</v>
      </c>
      <c r="H44" s="7">
        <v>0</v>
      </c>
      <c r="I44" s="22">
        <f t="shared" si="0"/>
        <v>0</v>
      </c>
    </row>
    <row r="45" spans="1:9" s="28" customFormat="1" x14ac:dyDescent="0.2">
      <c r="A45" s="10" t="s">
        <v>76</v>
      </c>
      <c r="B45" s="12">
        <v>103029.48130095001</v>
      </c>
      <c r="C45" s="12">
        <v>20362.294243795001</v>
      </c>
      <c r="D45" s="12">
        <v>86394.466590409007</v>
      </c>
      <c r="E45" s="12">
        <v>249372.1678955</v>
      </c>
      <c r="F45" s="12">
        <v>109427.58424207001</v>
      </c>
      <c r="G45" s="12">
        <v>355.96957952000002</v>
      </c>
      <c r="H45" s="12">
        <v>1549.442269008</v>
      </c>
      <c r="I45" s="22">
        <f t="shared" si="0"/>
        <v>570491.4061212521</v>
      </c>
    </row>
    <row r="46" spans="1:9" s="28" customFormat="1" x14ac:dyDescent="0.2">
      <c r="A46" s="10" t="s">
        <v>77</v>
      </c>
      <c r="B46" s="12">
        <v>101962.04830394</v>
      </c>
      <c r="C46" s="12">
        <v>14544.205786875</v>
      </c>
      <c r="D46" s="12">
        <v>85760.573639929004</v>
      </c>
      <c r="E46" s="12">
        <v>201937.93613906999</v>
      </c>
      <c r="F46" s="12">
        <v>95665.880789849994</v>
      </c>
      <c r="G46" s="12">
        <v>355.96957952000002</v>
      </c>
      <c r="H46" s="12">
        <v>721.89918132800005</v>
      </c>
      <c r="I46" s="22">
        <f t="shared" si="0"/>
        <v>500948.51342051203</v>
      </c>
    </row>
    <row r="47" spans="1:9" s="28" customFormat="1" x14ac:dyDescent="0.2">
      <c r="A47" s="4" t="s">
        <v>78</v>
      </c>
      <c r="B47" s="7">
        <v>79946.438123920001</v>
      </c>
      <c r="C47" s="7">
        <v>4178.4239546110002</v>
      </c>
      <c r="D47" s="7">
        <v>29417.011834486999</v>
      </c>
      <c r="E47" s="7">
        <v>9693.0956451000002</v>
      </c>
      <c r="F47" s="7">
        <v>40839.647789850002</v>
      </c>
      <c r="G47" s="7">
        <v>108.45034875</v>
      </c>
      <c r="H47" s="7">
        <v>671.19344200800003</v>
      </c>
      <c r="I47" s="22">
        <f t="shared" si="0"/>
        <v>164854.26113872597</v>
      </c>
    </row>
    <row r="48" spans="1:9" s="28" customFormat="1" x14ac:dyDescent="0.2">
      <c r="A48" s="4" t="s">
        <v>79</v>
      </c>
      <c r="B48" s="7">
        <v>22015.610180020001</v>
      </c>
      <c r="C48" s="7">
        <v>10365.781832264</v>
      </c>
      <c r="D48" s="7">
        <v>56343.561805441997</v>
      </c>
      <c r="E48" s="7">
        <v>192244.84049397</v>
      </c>
      <c r="F48" s="7">
        <v>54826.233</v>
      </c>
      <c r="G48" s="7">
        <v>247.51923077000001</v>
      </c>
      <c r="H48" s="7">
        <v>50.705739319999999</v>
      </c>
      <c r="I48" s="22">
        <f t="shared" si="0"/>
        <v>336094.252281786</v>
      </c>
    </row>
    <row r="49" spans="1:9" s="28" customFormat="1" x14ac:dyDescent="0.2">
      <c r="A49" s="10" t="s">
        <v>80</v>
      </c>
      <c r="B49" s="12">
        <v>0</v>
      </c>
      <c r="C49" s="12">
        <v>1577.65509939</v>
      </c>
      <c r="D49" s="12">
        <v>633.89295047999997</v>
      </c>
      <c r="E49" s="12">
        <v>10020.565476039999</v>
      </c>
      <c r="F49" s="12">
        <v>23.745000000000001</v>
      </c>
      <c r="G49" s="12">
        <v>0</v>
      </c>
      <c r="H49" s="12">
        <v>0</v>
      </c>
      <c r="I49" s="22">
        <f t="shared" si="0"/>
        <v>12255.85852591</v>
      </c>
    </row>
    <row r="50" spans="1:9" s="28" customFormat="1" x14ac:dyDescent="0.2">
      <c r="A50" s="4" t="s">
        <v>81</v>
      </c>
      <c r="B50" s="7">
        <v>0</v>
      </c>
      <c r="C50" s="7">
        <v>1508.9555123299999</v>
      </c>
      <c r="D50" s="7">
        <v>581.84465048000004</v>
      </c>
      <c r="E50" s="7">
        <v>10020.565476039999</v>
      </c>
      <c r="F50" s="7">
        <v>23.745000000000001</v>
      </c>
      <c r="G50" s="7">
        <v>0</v>
      </c>
      <c r="H50" s="7">
        <v>0</v>
      </c>
      <c r="I50" s="22">
        <f t="shared" si="0"/>
        <v>12135.110638849999</v>
      </c>
    </row>
    <row r="51" spans="1:9" s="25" customFormat="1" x14ac:dyDescent="0.2">
      <c r="A51" s="4" t="s">
        <v>82</v>
      </c>
      <c r="B51" s="7">
        <v>0</v>
      </c>
      <c r="C51" s="7">
        <v>68.699587059999999</v>
      </c>
      <c r="D51" s="7">
        <v>52.048299999999998</v>
      </c>
      <c r="E51" s="7">
        <v>0</v>
      </c>
      <c r="F51" s="7">
        <v>0</v>
      </c>
      <c r="G51" s="7">
        <v>0</v>
      </c>
      <c r="H51" s="7">
        <v>0</v>
      </c>
      <c r="I51" s="22">
        <f t="shared" si="0"/>
        <v>120.74788706</v>
      </c>
    </row>
    <row r="52" spans="1:9" s="25" customFormat="1" x14ac:dyDescent="0.2">
      <c r="A52" s="10" t="s">
        <v>83</v>
      </c>
      <c r="B52" s="12">
        <v>1067.43299701</v>
      </c>
      <c r="C52" s="12">
        <v>4240.4333575299997</v>
      </c>
      <c r="D52" s="12">
        <v>0</v>
      </c>
      <c r="E52" s="12">
        <v>37413.666280390004</v>
      </c>
      <c r="F52" s="12">
        <v>13737.95845222</v>
      </c>
      <c r="G52" s="12">
        <v>0</v>
      </c>
      <c r="H52" s="12">
        <v>827.54308767999999</v>
      </c>
      <c r="I52" s="22">
        <f t="shared" si="0"/>
        <v>57287.034174830005</v>
      </c>
    </row>
    <row r="53" spans="1:9" s="28" customFormat="1" x14ac:dyDescent="0.2">
      <c r="A53" s="4" t="s">
        <v>58</v>
      </c>
      <c r="B53" s="7">
        <v>0</v>
      </c>
      <c r="C53" s="7">
        <v>0</v>
      </c>
      <c r="D53" s="7">
        <v>0</v>
      </c>
      <c r="E53" s="7">
        <v>33452.215351669998</v>
      </c>
      <c r="F53" s="7">
        <v>13737.95845222</v>
      </c>
      <c r="G53" s="7">
        <v>0</v>
      </c>
      <c r="H53" s="7">
        <v>0</v>
      </c>
      <c r="I53" s="22">
        <f t="shared" si="0"/>
        <v>47190.17380389</v>
      </c>
    </row>
    <row r="54" spans="1:9" s="28" customFormat="1" x14ac:dyDescent="0.2">
      <c r="A54" s="4" t="s">
        <v>84</v>
      </c>
      <c r="B54" s="7">
        <v>0</v>
      </c>
      <c r="C54" s="7">
        <v>0</v>
      </c>
      <c r="D54" s="7">
        <v>0</v>
      </c>
      <c r="E54" s="7">
        <v>0</v>
      </c>
      <c r="F54" s="7">
        <v>0</v>
      </c>
      <c r="G54" s="7">
        <v>0</v>
      </c>
      <c r="H54" s="7">
        <v>0</v>
      </c>
      <c r="I54" s="22">
        <f t="shared" si="0"/>
        <v>0</v>
      </c>
    </row>
    <row r="55" spans="1:9" s="25" customFormat="1" x14ac:dyDescent="0.2">
      <c r="A55" s="4" t="s">
        <v>63</v>
      </c>
      <c r="B55" s="7">
        <v>0</v>
      </c>
      <c r="C55" s="7">
        <v>0</v>
      </c>
      <c r="D55" s="7">
        <v>0</v>
      </c>
      <c r="E55" s="7">
        <v>0</v>
      </c>
      <c r="F55" s="7">
        <v>0</v>
      </c>
      <c r="G55" s="7">
        <v>0</v>
      </c>
      <c r="H55" s="7">
        <v>0</v>
      </c>
      <c r="I55" s="22">
        <f t="shared" si="0"/>
        <v>0</v>
      </c>
    </row>
    <row r="56" spans="1:9" s="28" customFormat="1" x14ac:dyDescent="0.2">
      <c r="A56" s="4" t="s">
        <v>65</v>
      </c>
      <c r="B56" s="7">
        <v>0</v>
      </c>
      <c r="C56" s="7">
        <v>0</v>
      </c>
      <c r="D56" s="7">
        <v>0</v>
      </c>
      <c r="E56" s="7">
        <v>33223.9</v>
      </c>
      <c r="F56" s="7">
        <v>0</v>
      </c>
      <c r="G56" s="7">
        <v>0</v>
      </c>
      <c r="H56" s="7">
        <v>0</v>
      </c>
      <c r="I56" s="22">
        <f t="shared" si="0"/>
        <v>33223.9</v>
      </c>
    </row>
    <row r="57" spans="1:9" s="28" customFormat="1" x14ac:dyDescent="0.2">
      <c r="A57" s="4" t="s">
        <v>85</v>
      </c>
      <c r="B57" s="7">
        <v>0</v>
      </c>
      <c r="C57" s="7">
        <v>0</v>
      </c>
      <c r="D57" s="7">
        <v>0</v>
      </c>
      <c r="E57" s="7">
        <v>0</v>
      </c>
      <c r="F57" s="7">
        <v>13737.95845222</v>
      </c>
      <c r="G57" s="7">
        <v>0</v>
      </c>
      <c r="H57" s="7">
        <v>0</v>
      </c>
      <c r="I57" s="22">
        <f t="shared" si="0"/>
        <v>13737.95845222</v>
      </c>
    </row>
    <row r="58" spans="1:9" s="25" customFormat="1" x14ac:dyDescent="0.2">
      <c r="A58" s="4" t="s">
        <v>86</v>
      </c>
      <c r="B58" s="7">
        <v>0</v>
      </c>
      <c r="C58" s="7">
        <v>0</v>
      </c>
      <c r="D58" s="7">
        <v>0</v>
      </c>
      <c r="E58" s="7">
        <v>0</v>
      </c>
      <c r="F58" s="7">
        <v>0</v>
      </c>
      <c r="G58" s="7">
        <v>0</v>
      </c>
      <c r="H58" s="7">
        <v>0</v>
      </c>
      <c r="I58" s="22">
        <f t="shared" si="0"/>
        <v>0</v>
      </c>
    </row>
    <row r="59" spans="1:9" s="28" customFormat="1" x14ac:dyDescent="0.2">
      <c r="A59" s="4" t="s">
        <v>67</v>
      </c>
      <c r="B59" s="7">
        <v>0</v>
      </c>
      <c r="C59" s="7">
        <v>0</v>
      </c>
      <c r="D59" s="7">
        <v>0</v>
      </c>
      <c r="E59" s="7">
        <v>0</v>
      </c>
      <c r="F59" s="7">
        <v>0</v>
      </c>
      <c r="G59" s="7">
        <v>0</v>
      </c>
      <c r="H59" s="7">
        <v>0</v>
      </c>
      <c r="I59" s="22">
        <f t="shared" si="0"/>
        <v>0</v>
      </c>
    </row>
    <row r="60" spans="1:9" s="28" customFormat="1" x14ac:dyDescent="0.2">
      <c r="A60" s="4" t="s">
        <v>87</v>
      </c>
      <c r="B60" s="7">
        <v>0</v>
      </c>
      <c r="C60" s="7">
        <v>0</v>
      </c>
      <c r="D60" s="7">
        <v>0</v>
      </c>
      <c r="E60" s="7">
        <v>0</v>
      </c>
      <c r="F60" s="7">
        <v>0</v>
      </c>
      <c r="G60" s="7">
        <v>0</v>
      </c>
      <c r="H60" s="7">
        <v>0</v>
      </c>
      <c r="I60" s="22">
        <f t="shared" si="0"/>
        <v>0</v>
      </c>
    </row>
    <row r="61" spans="1:9" s="28" customFormat="1" x14ac:dyDescent="0.2">
      <c r="A61" s="4" t="s">
        <v>69</v>
      </c>
      <c r="B61" s="7">
        <v>0</v>
      </c>
      <c r="C61" s="7">
        <v>0</v>
      </c>
      <c r="D61" s="7">
        <v>0</v>
      </c>
      <c r="E61" s="7">
        <v>0</v>
      </c>
      <c r="F61" s="7">
        <v>0</v>
      </c>
      <c r="G61" s="7">
        <v>0</v>
      </c>
      <c r="H61" s="7">
        <v>0</v>
      </c>
      <c r="I61" s="22">
        <f t="shared" si="0"/>
        <v>0</v>
      </c>
    </row>
    <row r="62" spans="1:9" s="28" customFormat="1" x14ac:dyDescent="0.2">
      <c r="A62" s="4" t="s">
        <v>71</v>
      </c>
      <c r="B62" s="7">
        <v>0</v>
      </c>
      <c r="C62" s="7">
        <v>0</v>
      </c>
      <c r="D62" s="7">
        <v>0</v>
      </c>
      <c r="E62" s="7">
        <v>228.31535167000001</v>
      </c>
      <c r="F62" s="7">
        <v>0</v>
      </c>
      <c r="G62" s="7">
        <v>0</v>
      </c>
      <c r="H62" s="7">
        <v>0</v>
      </c>
      <c r="I62" s="22">
        <f t="shared" si="0"/>
        <v>228.31535167000001</v>
      </c>
    </row>
    <row r="63" spans="1:9" s="28" customFormat="1" x14ac:dyDescent="0.2">
      <c r="A63" s="4" t="s">
        <v>72</v>
      </c>
      <c r="B63" s="7">
        <v>0</v>
      </c>
      <c r="C63" s="7">
        <v>0</v>
      </c>
      <c r="D63" s="7">
        <v>0</v>
      </c>
      <c r="E63" s="7">
        <v>0</v>
      </c>
      <c r="F63" s="7">
        <v>0</v>
      </c>
      <c r="G63" s="7">
        <v>0</v>
      </c>
      <c r="H63" s="7">
        <v>0</v>
      </c>
      <c r="I63" s="22">
        <f t="shared" si="0"/>
        <v>0</v>
      </c>
    </row>
    <row r="64" spans="1:9" s="28" customFormat="1" x14ac:dyDescent="0.2">
      <c r="A64" s="4" t="s">
        <v>88</v>
      </c>
      <c r="B64" s="7">
        <v>0</v>
      </c>
      <c r="C64" s="7">
        <v>0</v>
      </c>
      <c r="D64" s="7">
        <v>0</v>
      </c>
      <c r="E64" s="7">
        <v>0</v>
      </c>
      <c r="F64" s="7">
        <v>0</v>
      </c>
      <c r="G64" s="7">
        <v>0</v>
      </c>
      <c r="H64" s="7">
        <v>0</v>
      </c>
      <c r="I64" s="22">
        <f t="shared" si="0"/>
        <v>0</v>
      </c>
    </row>
    <row r="65" spans="1:9" s="28" customFormat="1" x14ac:dyDescent="0.2">
      <c r="A65" s="4" t="s">
        <v>73</v>
      </c>
      <c r="B65" s="7">
        <v>1067.43299701</v>
      </c>
      <c r="C65" s="7">
        <v>4129.5218575299996</v>
      </c>
      <c r="D65" s="7">
        <v>0</v>
      </c>
      <c r="E65" s="7">
        <v>3951.2554266799998</v>
      </c>
      <c r="F65" s="7">
        <v>0</v>
      </c>
      <c r="G65" s="7">
        <v>0</v>
      </c>
      <c r="H65" s="7">
        <v>827.54308767999999</v>
      </c>
      <c r="I65" s="22">
        <f t="shared" si="0"/>
        <v>9975.7533688999993</v>
      </c>
    </row>
    <row r="66" spans="1:9" s="28" customFormat="1" x14ac:dyDescent="0.2">
      <c r="A66" s="4" t="s">
        <v>74</v>
      </c>
      <c r="B66" s="7">
        <v>0</v>
      </c>
      <c r="C66" s="7">
        <v>110.9115</v>
      </c>
      <c r="D66" s="7">
        <v>0</v>
      </c>
      <c r="E66" s="7">
        <v>10.195502039999999</v>
      </c>
      <c r="F66" s="7">
        <v>0</v>
      </c>
      <c r="G66" s="7">
        <v>0</v>
      </c>
      <c r="H66" s="7">
        <v>0</v>
      </c>
      <c r="I66" s="22">
        <f t="shared" si="0"/>
        <v>121.10700204</v>
      </c>
    </row>
    <row r="67" spans="1:9" s="28" customFormat="1" x14ac:dyDescent="0.2">
      <c r="A67" s="10" t="s">
        <v>89</v>
      </c>
      <c r="B67" s="12">
        <v>-67692.852032769995</v>
      </c>
      <c r="C67" s="12">
        <v>278.37534039000002</v>
      </c>
      <c r="D67" s="12">
        <v>-59605.320187249999</v>
      </c>
      <c r="E67" s="12">
        <v>0</v>
      </c>
      <c r="F67" s="12">
        <v>0</v>
      </c>
      <c r="G67" s="12">
        <v>0</v>
      </c>
      <c r="H67" s="12">
        <v>8113.8936273199997</v>
      </c>
      <c r="I67" s="22">
        <f t="shared" si="0"/>
        <v>-118905.90325230999</v>
      </c>
    </row>
    <row r="68" spans="1:9" s="28" customFormat="1" x14ac:dyDescent="0.2">
      <c r="A68" s="4" t="s">
        <v>90</v>
      </c>
      <c r="B68" s="7">
        <v>54727.279534430003</v>
      </c>
      <c r="C68" s="7">
        <v>1086.948441</v>
      </c>
      <c r="D68" s="7">
        <v>81000</v>
      </c>
      <c r="E68" s="7">
        <v>0</v>
      </c>
      <c r="F68" s="7">
        <v>0</v>
      </c>
      <c r="G68" s="7">
        <v>0</v>
      </c>
      <c r="H68" s="7">
        <v>24730.10657081</v>
      </c>
      <c r="I68" s="22">
        <f t="shared" si="0"/>
        <v>161544.33454623999</v>
      </c>
    </row>
    <row r="69" spans="1:9" s="28" customFormat="1" x14ac:dyDescent="0.2">
      <c r="A69" s="4" t="s">
        <v>91</v>
      </c>
      <c r="B69" s="7">
        <v>122420.13156720001</v>
      </c>
      <c r="C69" s="7">
        <v>808.57310060999998</v>
      </c>
      <c r="D69" s="7">
        <v>140605.32018725001</v>
      </c>
      <c r="E69" s="7">
        <v>0</v>
      </c>
      <c r="F69" s="7">
        <v>0</v>
      </c>
      <c r="G69" s="7">
        <v>0</v>
      </c>
      <c r="H69" s="7">
        <v>16616.212943490002</v>
      </c>
      <c r="I69" s="22">
        <f t="shared" si="0"/>
        <v>280450.23779855005</v>
      </c>
    </row>
    <row r="70" spans="1:9" s="28" customFormat="1" ht="13.5" thickBot="1" x14ac:dyDescent="0.25">
      <c r="A70" s="184" t="s">
        <v>69</v>
      </c>
      <c r="B70" s="5"/>
      <c r="C70" s="5"/>
      <c r="D70" s="5"/>
      <c r="E70" s="5"/>
      <c r="F70" s="5"/>
      <c r="G70" s="5"/>
      <c r="H70" s="5"/>
      <c r="I70" s="22">
        <f t="shared" si="0"/>
        <v>0</v>
      </c>
    </row>
    <row r="71" spans="1:9" s="28" customFormat="1" ht="13.5" thickTop="1" x14ac:dyDescent="0.2">
      <c r="A71" s="184" t="s">
        <v>71</v>
      </c>
      <c r="B71" s="29"/>
      <c r="C71" s="29"/>
      <c r="D71" s="29"/>
      <c r="E71" s="29"/>
      <c r="F71" s="29"/>
      <c r="G71" s="29"/>
      <c r="H71" s="29"/>
      <c r="I71" s="22">
        <f t="shared" si="0"/>
        <v>0</v>
      </c>
    </row>
    <row r="72" spans="1:9" s="25" customFormat="1" x14ac:dyDescent="0.2">
      <c r="A72" s="184" t="s">
        <v>72</v>
      </c>
      <c r="B72" s="29">
        <v>0</v>
      </c>
      <c r="C72" s="29">
        <v>1426.859954</v>
      </c>
      <c r="D72" s="29">
        <v>0</v>
      </c>
      <c r="E72" s="29">
        <v>85754.489730789996</v>
      </c>
      <c r="F72" s="29">
        <v>0</v>
      </c>
      <c r="G72" s="29">
        <v>0</v>
      </c>
      <c r="H72" s="29">
        <v>1200.3887580000001</v>
      </c>
      <c r="I72" s="29">
        <v>88381.738442789996</v>
      </c>
    </row>
    <row r="73" spans="1:9" s="28" customFormat="1" x14ac:dyDescent="0.2">
      <c r="A73" s="184" t="s">
        <v>473</v>
      </c>
      <c r="B73" s="29">
        <v>0</v>
      </c>
      <c r="C73" s="29">
        <v>135</v>
      </c>
      <c r="D73" s="29">
        <v>0</v>
      </c>
      <c r="E73" s="29">
        <v>0</v>
      </c>
      <c r="F73" s="29">
        <v>0</v>
      </c>
      <c r="G73" s="29">
        <v>0</v>
      </c>
      <c r="H73" s="29">
        <v>0</v>
      </c>
      <c r="I73" s="29">
        <v>135</v>
      </c>
    </row>
    <row r="74" spans="1:9" x14ac:dyDescent="0.2">
      <c r="A74" s="184" t="s">
        <v>73</v>
      </c>
      <c r="B74" s="29">
        <v>0</v>
      </c>
      <c r="C74" s="29">
        <v>15871.210680169999</v>
      </c>
      <c r="D74" s="29">
        <v>0</v>
      </c>
      <c r="E74" s="29">
        <v>1651.1554306600001</v>
      </c>
      <c r="F74" s="29">
        <v>0</v>
      </c>
      <c r="G74" s="29">
        <v>0</v>
      </c>
      <c r="H74" s="29">
        <v>445.01330715</v>
      </c>
      <c r="I74" s="29">
        <v>17967.379417979999</v>
      </c>
    </row>
    <row r="75" spans="1:9" x14ac:dyDescent="0.2">
      <c r="A75" s="184" t="s">
        <v>74</v>
      </c>
      <c r="B75" s="29">
        <v>0</v>
      </c>
      <c r="C75" s="29">
        <v>328.30122499999999</v>
      </c>
      <c r="D75" s="29">
        <v>0</v>
      </c>
      <c r="E75" s="29">
        <v>0</v>
      </c>
      <c r="F75" s="29">
        <v>0</v>
      </c>
      <c r="G75" s="29">
        <v>0</v>
      </c>
      <c r="H75" s="29">
        <v>0</v>
      </c>
      <c r="I75" s="29">
        <v>328.30122499999999</v>
      </c>
    </row>
    <row r="76" spans="1:9" x14ac:dyDescent="0.2">
      <c r="A76" s="21" t="s">
        <v>89</v>
      </c>
      <c r="B76" s="22">
        <v>-47374.590082030001</v>
      </c>
      <c r="C76" s="22">
        <v>686.04295505000005</v>
      </c>
      <c r="D76" s="22">
        <v>-69787.522845180007</v>
      </c>
      <c r="E76" s="22">
        <v>6500</v>
      </c>
      <c r="F76" s="22">
        <v>-352.92899999999997</v>
      </c>
      <c r="G76" s="22">
        <v>0</v>
      </c>
      <c r="H76" s="22">
        <v>13397.29210182</v>
      </c>
      <c r="I76" s="22">
        <v>-96931.70687034</v>
      </c>
    </row>
    <row r="77" spans="1:9" x14ac:dyDescent="0.2">
      <c r="A77" s="184" t="s">
        <v>90</v>
      </c>
      <c r="B77" s="29">
        <v>39412.861389400001</v>
      </c>
      <c r="C77" s="29">
        <v>1485.721254</v>
      </c>
      <c r="D77" s="29">
        <v>0</v>
      </c>
      <c r="E77" s="29">
        <v>6500</v>
      </c>
      <c r="F77" s="29">
        <v>0</v>
      </c>
      <c r="G77" s="29">
        <v>0</v>
      </c>
      <c r="H77" s="29">
        <v>26906.57621834</v>
      </c>
      <c r="I77" s="29">
        <v>74305.158861739998</v>
      </c>
    </row>
    <row r="78" spans="1:9" x14ac:dyDescent="0.2">
      <c r="A78" s="184" t="s">
        <v>91</v>
      </c>
      <c r="B78" s="29">
        <v>86787.451471430002</v>
      </c>
      <c r="C78" s="29">
        <v>799.67829895</v>
      </c>
      <c r="D78" s="29">
        <v>69787.522845180007</v>
      </c>
      <c r="E78" s="29">
        <v>0</v>
      </c>
      <c r="F78" s="29">
        <v>352.92899999999997</v>
      </c>
      <c r="G78" s="29">
        <v>0</v>
      </c>
      <c r="H78" s="29">
        <v>13509.284116520001</v>
      </c>
      <c r="I78" s="29">
        <v>171236.86573208001</v>
      </c>
    </row>
    <row r="79" spans="1:9" x14ac:dyDescent="0.2">
      <c r="B79" s="29"/>
    </row>
    <row r="80" spans="1:9" x14ac:dyDescent="0.2">
      <c r="B80" s="29"/>
    </row>
    <row r="81" spans="2:2" x14ac:dyDescent="0.2">
      <c r="B81" s="29"/>
    </row>
    <row r="82" spans="2:2" x14ac:dyDescent="0.2">
      <c r="B82" s="22"/>
    </row>
    <row r="83" spans="2:2" x14ac:dyDescent="0.2">
      <c r="B83" s="22"/>
    </row>
    <row r="84" spans="2:2" x14ac:dyDescent="0.2">
      <c r="B84" s="22"/>
    </row>
    <row r="85" spans="2:2" x14ac:dyDescent="0.2">
      <c r="B85" s="29"/>
    </row>
    <row r="86" spans="2:2" x14ac:dyDescent="0.2">
      <c r="B86" s="22"/>
    </row>
    <row r="87" spans="2:2" x14ac:dyDescent="0.2">
      <c r="B87" s="29"/>
    </row>
    <row r="88" spans="2:2" x14ac:dyDescent="0.2">
      <c r="B88" s="29"/>
    </row>
    <row r="89" spans="2:2" x14ac:dyDescent="0.2">
      <c r="B89" s="29"/>
    </row>
    <row r="90" spans="2:2" x14ac:dyDescent="0.2">
      <c r="B90" s="22"/>
    </row>
    <row r="91" spans="2:2" x14ac:dyDescent="0.2">
      <c r="B91" s="29"/>
    </row>
    <row r="92" spans="2:2" x14ac:dyDescent="0.2">
      <c r="B92" s="29"/>
    </row>
    <row r="93" spans="2:2" x14ac:dyDescent="0.2">
      <c r="B93" s="22"/>
    </row>
    <row r="94" spans="2:2" x14ac:dyDescent="0.2">
      <c r="B94" s="22"/>
    </row>
    <row r="95" spans="2:2" x14ac:dyDescent="0.2">
      <c r="B95" s="29"/>
    </row>
    <row r="96" spans="2:2" x14ac:dyDescent="0.2">
      <c r="B96" s="29"/>
    </row>
    <row r="97" spans="2:2" x14ac:dyDescent="0.2">
      <c r="B97" s="22"/>
    </row>
    <row r="98" spans="2:2" x14ac:dyDescent="0.2">
      <c r="B98" s="29"/>
    </row>
    <row r="99" spans="2:2" x14ac:dyDescent="0.2">
      <c r="B99" s="29"/>
    </row>
    <row r="100" spans="2:2" x14ac:dyDescent="0.2">
      <c r="B100" s="29"/>
    </row>
    <row r="101" spans="2:2" x14ac:dyDescent="0.2">
      <c r="B101" s="22"/>
    </row>
    <row r="102" spans="2:2" x14ac:dyDescent="0.2">
      <c r="B102" s="29"/>
    </row>
    <row r="103" spans="2:2" x14ac:dyDescent="0.2">
      <c r="B103" s="22"/>
    </row>
    <row r="104" spans="2:2" x14ac:dyDescent="0.2">
      <c r="B104" s="29"/>
    </row>
    <row r="105" spans="2:2" x14ac:dyDescent="0.2">
      <c r="B105" s="29"/>
    </row>
    <row r="106" spans="2:2" x14ac:dyDescent="0.2">
      <c r="B106" s="22"/>
    </row>
    <row r="107" spans="2:2" x14ac:dyDescent="0.2">
      <c r="B107" s="22"/>
    </row>
    <row r="108" spans="2:2" x14ac:dyDescent="0.2">
      <c r="B108" s="29"/>
    </row>
    <row r="109" spans="2:2" x14ac:dyDescent="0.2">
      <c r="B109" s="29"/>
    </row>
    <row r="110" spans="2:2" x14ac:dyDescent="0.2">
      <c r="B110" s="22"/>
    </row>
    <row r="111" spans="2:2" x14ac:dyDescent="0.2">
      <c r="B111" s="29"/>
    </row>
    <row r="112" spans="2:2" x14ac:dyDescent="0.2">
      <c r="B112" s="29"/>
    </row>
    <row r="113" spans="2:2" x14ac:dyDescent="0.2">
      <c r="B113" s="29"/>
    </row>
    <row r="114" spans="2:2" x14ac:dyDescent="0.2">
      <c r="B114" s="29"/>
    </row>
    <row r="115" spans="2:2" x14ac:dyDescent="0.2">
      <c r="B115" s="29"/>
    </row>
    <row r="116" spans="2:2" x14ac:dyDescent="0.2">
      <c r="B116" s="22"/>
    </row>
    <row r="117" spans="2:2" x14ac:dyDescent="0.2">
      <c r="B117" s="29"/>
    </row>
    <row r="118" spans="2:2" x14ac:dyDescent="0.2">
      <c r="B118" s="29"/>
    </row>
    <row r="119" spans="2:2" x14ac:dyDescent="0.2">
      <c r="B119" s="22"/>
    </row>
    <row r="120" spans="2:2" x14ac:dyDescent="0.2">
      <c r="B120" s="29"/>
    </row>
    <row r="121" spans="2:2" x14ac:dyDescent="0.2">
      <c r="B121" s="29"/>
    </row>
  </sheetData>
  <mergeCells count="8">
    <mergeCell ref="B8:F8"/>
    <mergeCell ref="G8:I8"/>
    <mergeCell ref="B5:F5"/>
    <mergeCell ref="G5:I5"/>
    <mergeCell ref="B6:F6"/>
    <mergeCell ref="G6:I6"/>
    <mergeCell ref="B7:F7"/>
    <mergeCell ref="G7:I7"/>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70BFD-849F-4BE0-BD7F-92E9078D288F}">
  <sheetPr>
    <tabColor theme="9" tint="0.39997558519241921"/>
  </sheetPr>
  <dimension ref="A1:AB84"/>
  <sheetViews>
    <sheetView showGridLines="0" defaultGridColor="0" topLeftCell="L1" colorId="60" zoomScaleNormal="100" zoomScaleSheetLayoutView="110" workbookViewId="0">
      <selection activeCell="X10" sqref="X10"/>
    </sheetView>
  </sheetViews>
  <sheetFormatPr baseColWidth="10" defaultColWidth="11.42578125" defaultRowHeight="12.75" x14ac:dyDescent="0.2"/>
  <cols>
    <col min="1" max="1" width="50" style="181" customWidth="1"/>
    <col min="2" max="2" width="10.140625" style="181" customWidth="1"/>
    <col min="3" max="3" width="9.85546875" style="181" customWidth="1"/>
    <col min="4" max="6" width="9.85546875" style="181" bestFit="1" customWidth="1"/>
    <col min="7" max="7" width="10.42578125" style="181" bestFit="1" customWidth="1"/>
    <col min="8" max="8" width="10.42578125" style="181" customWidth="1"/>
    <col min="9" max="9" width="11.140625" style="181" customWidth="1"/>
    <col min="10" max="10" width="9.140625" style="181" bestFit="1" customWidth="1"/>
    <col min="11" max="11" width="8.140625" style="181" bestFit="1" customWidth="1"/>
    <col min="12" max="12" width="9.85546875" style="181" customWidth="1"/>
    <col min="13" max="13" width="10" style="181" customWidth="1"/>
    <col min="14" max="14" width="10.140625" style="181" bestFit="1" customWidth="1"/>
    <col min="15" max="15" width="9" style="181" bestFit="1" customWidth="1"/>
    <col min="16" max="17" width="10.140625" style="181" bestFit="1" customWidth="1"/>
    <col min="18" max="18" width="9.85546875" style="181" bestFit="1" customWidth="1"/>
    <col min="19" max="19" width="14.85546875" style="181" customWidth="1"/>
    <col min="20" max="20" width="9.140625" style="181" bestFit="1" customWidth="1"/>
    <col min="21" max="21" width="9" style="181" customWidth="1"/>
    <col min="22" max="22" width="10.85546875" style="181" customWidth="1"/>
    <col min="23" max="23" width="9.140625" style="181" bestFit="1" customWidth="1"/>
    <col min="24" max="24" width="9.5703125" style="181" customWidth="1"/>
    <col min="25" max="25" width="14.85546875" style="181" customWidth="1"/>
    <col min="26" max="26" width="11.42578125" style="181"/>
    <col min="27" max="27" width="19.140625" style="181" bestFit="1" customWidth="1"/>
    <col min="28" max="16384" width="11.42578125" style="181"/>
  </cols>
  <sheetData>
    <row r="1" spans="1:28" x14ac:dyDescent="0.2">
      <c r="A1" s="180" t="s">
        <v>0</v>
      </c>
    </row>
    <row r="2" spans="1:28" x14ac:dyDescent="0.2">
      <c r="A2" s="180" t="s">
        <v>2</v>
      </c>
      <c r="E2" s="103"/>
    </row>
    <row r="3" spans="1:28" x14ac:dyDescent="0.2">
      <c r="A3" s="180" t="s">
        <v>3</v>
      </c>
    </row>
    <row r="5" spans="1:28" x14ac:dyDescent="0.2">
      <c r="B5" s="224" t="s">
        <v>92</v>
      </c>
      <c r="C5" s="224"/>
      <c r="D5" s="224"/>
      <c r="E5" s="224"/>
      <c r="F5" s="224"/>
      <c r="G5" s="224"/>
      <c r="H5" s="224"/>
      <c r="I5" s="224"/>
      <c r="J5" s="224" t="s">
        <v>92</v>
      </c>
      <c r="K5" s="224"/>
      <c r="L5" s="224"/>
      <c r="M5" s="224"/>
      <c r="N5" s="224"/>
      <c r="O5" s="224"/>
      <c r="P5" s="224"/>
      <c r="Q5" s="224"/>
      <c r="R5" s="193"/>
      <c r="S5" s="224" t="s">
        <v>92</v>
      </c>
      <c r="T5" s="224"/>
      <c r="U5" s="224"/>
      <c r="V5" s="224"/>
      <c r="W5" s="224"/>
      <c r="X5" s="224"/>
      <c r="Y5" s="224"/>
    </row>
    <row r="6" spans="1:28" x14ac:dyDescent="0.2">
      <c r="B6" s="224" t="s">
        <v>474</v>
      </c>
      <c r="C6" s="224"/>
      <c r="D6" s="224"/>
      <c r="E6" s="224"/>
      <c r="F6" s="224"/>
      <c r="G6" s="224"/>
      <c r="H6" s="224"/>
      <c r="I6" s="224"/>
      <c r="J6" s="224" t="s">
        <v>474</v>
      </c>
      <c r="K6" s="224"/>
      <c r="L6" s="224"/>
      <c r="M6" s="224"/>
      <c r="N6" s="224"/>
      <c r="O6" s="224"/>
      <c r="P6" s="224"/>
      <c r="Q6" s="224"/>
      <c r="R6" s="193"/>
      <c r="S6" s="224" t="s">
        <v>474</v>
      </c>
      <c r="T6" s="224"/>
      <c r="U6" s="224"/>
      <c r="V6" s="224"/>
      <c r="W6" s="224"/>
      <c r="X6" s="224"/>
      <c r="Y6" s="224"/>
    </row>
    <row r="7" spans="1:28" x14ac:dyDescent="0.2">
      <c r="B7" s="224">
        <v>2021</v>
      </c>
      <c r="C7" s="224"/>
      <c r="D7" s="224"/>
      <c r="E7" s="224"/>
      <c r="F7" s="224"/>
      <c r="G7" s="224"/>
      <c r="H7" s="224"/>
      <c r="I7" s="224"/>
      <c r="J7" s="224">
        <v>2021</v>
      </c>
      <c r="K7" s="224"/>
      <c r="L7" s="224"/>
      <c r="M7" s="224"/>
      <c r="N7" s="224"/>
      <c r="O7" s="224"/>
      <c r="P7" s="224"/>
      <c r="Q7" s="224"/>
      <c r="R7" s="193"/>
      <c r="S7" s="224">
        <v>2021</v>
      </c>
      <c r="T7" s="224"/>
      <c r="U7" s="224"/>
      <c r="V7" s="224"/>
      <c r="W7" s="224"/>
      <c r="X7" s="224"/>
      <c r="Y7" s="224"/>
    </row>
    <row r="8" spans="1:28" x14ac:dyDescent="0.2">
      <c r="B8" s="224" t="s">
        <v>6</v>
      </c>
      <c r="C8" s="224"/>
      <c r="D8" s="224"/>
      <c r="E8" s="224"/>
      <c r="F8" s="224"/>
      <c r="G8" s="224"/>
      <c r="H8" s="224"/>
      <c r="I8" s="224"/>
      <c r="J8" s="224" t="s">
        <v>6</v>
      </c>
      <c r="K8" s="224"/>
      <c r="L8" s="224"/>
      <c r="M8" s="224"/>
      <c r="N8" s="224"/>
      <c r="O8" s="224"/>
      <c r="P8" s="224"/>
      <c r="Q8" s="224"/>
      <c r="R8" s="193"/>
      <c r="S8" s="224" t="s">
        <v>6</v>
      </c>
      <c r="T8" s="224"/>
      <c r="U8" s="224"/>
      <c r="V8" s="224"/>
      <c r="W8" s="224"/>
      <c r="X8" s="224"/>
      <c r="Y8" s="224"/>
    </row>
    <row r="9" spans="1:28" ht="13.5" thickBot="1" x14ac:dyDescent="0.25">
      <c r="A9" s="13"/>
      <c r="B9" s="194"/>
      <c r="C9" s="194"/>
      <c r="D9" s="13"/>
      <c r="E9" s="13"/>
      <c r="F9" s="13"/>
      <c r="G9" s="13"/>
      <c r="H9" s="13"/>
      <c r="I9" s="13"/>
      <c r="J9" s="13"/>
      <c r="K9" s="13"/>
      <c r="L9" s="13"/>
      <c r="M9" s="13"/>
      <c r="N9" s="13"/>
      <c r="O9" s="13"/>
      <c r="P9" s="13"/>
      <c r="Q9" s="13"/>
      <c r="R9" s="13"/>
      <c r="S9" s="13"/>
      <c r="T9" s="13"/>
      <c r="U9" s="13"/>
      <c r="V9" s="13"/>
      <c r="W9" s="13"/>
      <c r="X9" s="13"/>
      <c r="Y9" s="13"/>
      <c r="Z9" s="13"/>
    </row>
    <row r="10" spans="1:28" ht="25.5" thickTop="1" thickBot="1" x14ac:dyDescent="0.25">
      <c r="A10" s="182" t="s">
        <v>1</v>
      </c>
      <c r="B10" s="182" t="s">
        <v>161</v>
      </c>
      <c r="C10" s="182" t="s">
        <v>163</v>
      </c>
      <c r="D10" s="182" t="s">
        <v>165</v>
      </c>
      <c r="E10" s="182" t="s">
        <v>167</v>
      </c>
      <c r="F10" s="182" t="s">
        <v>169</v>
      </c>
      <c r="G10" s="182" t="s">
        <v>171</v>
      </c>
      <c r="H10" s="182" t="s">
        <v>504</v>
      </c>
      <c r="I10" s="182" t="s">
        <v>173</v>
      </c>
      <c r="J10" s="182" t="s">
        <v>175</v>
      </c>
      <c r="K10" s="182" t="s">
        <v>177</v>
      </c>
      <c r="L10" s="182" t="s">
        <v>179</v>
      </c>
      <c r="M10" s="182" t="s">
        <v>181</v>
      </c>
      <c r="N10" s="182" t="s">
        <v>183</v>
      </c>
      <c r="O10" s="182" t="s">
        <v>185</v>
      </c>
      <c r="P10" s="182" t="s">
        <v>187</v>
      </c>
      <c r="Q10" s="182" t="s">
        <v>189</v>
      </c>
      <c r="R10" s="182" t="s">
        <v>191</v>
      </c>
      <c r="S10" s="182" t="s">
        <v>193</v>
      </c>
      <c r="T10" s="182" t="s">
        <v>195</v>
      </c>
      <c r="U10" s="182" t="s">
        <v>197</v>
      </c>
      <c r="V10" s="182" t="s">
        <v>501</v>
      </c>
      <c r="W10" s="182" t="s">
        <v>199</v>
      </c>
      <c r="X10" s="182" t="s">
        <v>201</v>
      </c>
      <c r="Y10" s="182" t="s">
        <v>203</v>
      </c>
      <c r="Z10" s="182" t="s">
        <v>205</v>
      </c>
      <c r="AA10" s="182" t="s">
        <v>42</v>
      </c>
    </row>
    <row r="11" spans="1:28" s="23" customFormat="1" ht="13.5" thickTop="1" x14ac:dyDescent="0.2">
      <c r="A11" s="184"/>
      <c r="B11" s="22"/>
      <c r="C11" s="22"/>
      <c r="D11" s="22"/>
      <c r="E11" s="22"/>
      <c r="F11" s="22"/>
      <c r="G11" s="22"/>
      <c r="H11" s="22"/>
      <c r="I11" s="22"/>
      <c r="AB11" s="22"/>
    </row>
    <row r="12" spans="1:28" s="23" customFormat="1" x14ac:dyDescent="0.2">
      <c r="A12" s="10" t="s">
        <v>46</v>
      </c>
      <c r="B12" s="11">
        <v>167664.59918970001</v>
      </c>
      <c r="C12" s="11">
        <v>315806.75916588999</v>
      </c>
      <c r="D12" s="11">
        <v>5617.9666422700002</v>
      </c>
      <c r="E12" s="11">
        <v>453339.73283528001</v>
      </c>
      <c r="F12" s="12">
        <v>9143.7387792999998</v>
      </c>
      <c r="G12" s="12">
        <v>282217.86296316999</v>
      </c>
      <c r="H12" s="12">
        <v>2438.85845273</v>
      </c>
      <c r="I12" s="12">
        <v>1276.3354956000001</v>
      </c>
      <c r="J12" s="12">
        <v>15807.077589500001</v>
      </c>
      <c r="K12" s="12">
        <v>915.80618951999998</v>
      </c>
      <c r="L12" s="12">
        <v>586.62219300000004</v>
      </c>
      <c r="M12" s="12">
        <v>20154.188057669999</v>
      </c>
      <c r="N12" s="12">
        <v>2242.3757761900001</v>
      </c>
      <c r="O12" s="12">
        <v>1629.99440155</v>
      </c>
      <c r="P12" s="12">
        <v>667096.17669354996</v>
      </c>
      <c r="Q12" s="12">
        <v>9858.9909582199998</v>
      </c>
      <c r="R12" s="12">
        <v>9410.1487190600001</v>
      </c>
      <c r="S12" s="12">
        <v>84287.97886453</v>
      </c>
      <c r="T12" s="12">
        <v>14031.85423666</v>
      </c>
      <c r="U12" s="12">
        <v>3700.0426859999998</v>
      </c>
      <c r="V12" s="12">
        <v>19283.232202562998</v>
      </c>
      <c r="W12" s="12">
        <v>10464.99799224</v>
      </c>
      <c r="X12" s="12">
        <v>4361.9219595100003</v>
      </c>
      <c r="Y12" s="12">
        <v>3583.0162897999999</v>
      </c>
      <c r="Z12" s="12">
        <v>4507.2435689200001</v>
      </c>
      <c r="AA12" s="23">
        <f>SUM(B12:Z12)</f>
        <v>2109427.5219024234</v>
      </c>
    </row>
    <row r="13" spans="1:28" s="23" customFormat="1" x14ac:dyDescent="0.2">
      <c r="A13" s="10" t="s">
        <v>47</v>
      </c>
      <c r="B13" s="11">
        <v>167664.59918970001</v>
      </c>
      <c r="C13" s="11">
        <v>360922.37547532999</v>
      </c>
      <c r="D13" s="11">
        <v>5617.9666422700002</v>
      </c>
      <c r="E13" s="11">
        <v>464485.11241295002</v>
      </c>
      <c r="F13" s="12">
        <v>9143.7387792999998</v>
      </c>
      <c r="G13" s="12">
        <v>282217.86296316999</v>
      </c>
      <c r="H13" s="12">
        <v>2438.85845273</v>
      </c>
      <c r="I13" s="12">
        <v>1276.3354956000001</v>
      </c>
      <c r="J13" s="12">
        <v>8603.3331507099992</v>
      </c>
      <c r="K13" s="12">
        <v>915.80618951999998</v>
      </c>
      <c r="L13" s="12">
        <v>586.62219300000004</v>
      </c>
      <c r="M13" s="12">
        <v>20154.188057669999</v>
      </c>
      <c r="N13" s="12">
        <v>3880.1591819599998</v>
      </c>
      <c r="O13" s="12">
        <v>1629.99440155</v>
      </c>
      <c r="P13" s="12">
        <v>684093.99387223006</v>
      </c>
      <c r="Q13" s="12">
        <v>9858.9909582199998</v>
      </c>
      <c r="R13" s="12">
        <v>9410.1487190600001</v>
      </c>
      <c r="S13" s="12">
        <v>84287.97886453</v>
      </c>
      <c r="T13" s="12">
        <v>14031.85423666</v>
      </c>
      <c r="U13" s="12">
        <v>3700.0426859999998</v>
      </c>
      <c r="V13" s="12">
        <v>19283.232202562998</v>
      </c>
      <c r="W13" s="12">
        <v>10464.99799224</v>
      </c>
      <c r="X13" s="12">
        <v>4361.9219595100003</v>
      </c>
      <c r="Y13" s="12">
        <v>3583.0162897999999</v>
      </c>
      <c r="Z13" s="12">
        <v>4507.2435689200001</v>
      </c>
      <c r="AA13" s="23">
        <f t="shared" ref="AA13:AA69" si="0">SUM(B13:Z13)</f>
        <v>2177120.3739351933</v>
      </c>
    </row>
    <row r="14" spans="1:28" s="87" customFormat="1" x14ac:dyDescent="0.2">
      <c r="A14" s="10" t="s">
        <v>48</v>
      </c>
      <c r="B14" s="11">
        <v>159228.23824621999</v>
      </c>
      <c r="C14" s="11">
        <v>334907.96600001003</v>
      </c>
      <c r="D14" s="11">
        <v>5180.5347481099998</v>
      </c>
      <c r="E14" s="11">
        <v>445989.62900846999</v>
      </c>
      <c r="F14" s="12">
        <v>8792.5890204999996</v>
      </c>
      <c r="G14" s="12">
        <v>264951.08210156998</v>
      </c>
      <c r="H14" s="12">
        <v>2438.8269668100002</v>
      </c>
      <c r="I14" s="12">
        <v>1276.3354956000001</v>
      </c>
      <c r="J14" s="12">
        <v>6307.3841404000004</v>
      </c>
      <c r="K14" s="12">
        <v>904.36935189999997</v>
      </c>
      <c r="L14" s="12">
        <v>570.73875399999997</v>
      </c>
      <c r="M14" s="12">
        <v>19731.352484169998</v>
      </c>
      <c r="N14" s="12">
        <v>3765.3475273499998</v>
      </c>
      <c r="O14" s="12">
        <v>1623.1826652300001</v>
      </c>
      <c r="P14" s="12">
        <v>660134.91973472002</v>
      </c>
      <c r="Q14" s="12">
        <v>7025.3405295100001</v>
      </c>
      <c r="R14" s="12">
        <v>9338.5462929900004</v>
      </c>
      <c r="S14" s="12">
        <v>82812.813746540007</v>
      </c>
      <c r="T14" s="12">
        <v>14007.18855777</v>
      </c>
      <c r="U14" s="12">
        <v>3631.748282</v>
      </c>
      <c r="V14" s="12">
        <v>18744.714735362999</v>
      </c>
      <c r="W14" s="12">
        <v>10377.60062157</v>
      </c>
      <c r="X14" s="12">
        <v>4346.2422840700001</v>
      </c>
      <c r="Y14" s="12">
        <v>3543.8292633299998</v>
      </c>
      <c r="Z14" s="12">
        <v>4460.3720760400001</v>
      </c>
      <c r="AA14" s="23">
        <f t="shared" si="0"/>
        <v>2074090.892634243</v>
      </c>
    </row>
    <row r="15" spans="1:28" s="87" customFormat="1" x14ac:dyDescent="0.2">
      <c r="A15" s="4" t="s">
        <v>49</v>
      </c>
      <c r="B15" s="6">
        <v>17546.927166239999</v>
      </c>
      <c r="C15" s="6">
        <v>68139.823373790001</v>
      </c>
      <c r="D15" s="6">
        <v>1638.54226905</v>
      </c>
      <c r="E15" s="6">
        <v>93731.860441109995</v>
      </c>
      <c r="F15" s="7">
        <v>3409.5995011</v>
      </c>
      <c r="G15" s="7">
        <v>67422.705520239993</v>
      </c>
      <c r="H15" s="7">
        <v>1692.8095538699999</v>
      </c>
      <c r="I15" s="7">
        <v>1014.62042975</v>
      </c>
      <c r="J15" s="7">
        <v>2034.26077313</v>
      </c>
      <c r="K15" s="7">
        <v>492.55454856</v>
      </c>
      <c r="L15" s="7">
        <v>359.69253500000002</v>
      </c>
      <c r="M15" s="7">
        <v>10569.786095269999</v>
      </c>
      <c r="N15" s="7">
        <v>2057.5434915300002</v>
      </c>
      <c r="O15" s="7">
        <v>439.76075663</v>
      </c>
      <c r="P15" s="7">
        <v>54467.802719849999</v>
      </c>
      <c r="Q15" s="7">
        <v>2037.4836812200001</v>
      </c>
      <c r="R15" s="7">
        <v>5530.7529653700003</v>
      </c>
      <c r="S15" s="7">
        <v>14363.24733539</v>
      </c>
      <c r="T15" s="7">
        <v>5288.2828963299999</v>
      </c>
      <c r="U15" s="7">
        <v>1283.943399</v>
      </c>
      <c r="V15" s="7">
        <v>7079.7030533099996</v>
      </c>
      <c r="W15" s="7">
        <v>5267.6012004000004</v>
      </c>
      <c r="X15" s="7">
        <v>1980.4785451600001</v>
      </c>
      <c r="Y15" s="7">
        <v>1299.06185067</v>
      </c>
      <c r="Z15" s="7">
        <v>1971.79492469</v>
      </c>
      <c r="AA15" s="23">
        <f t="shared" si="0"/>
        <v>371120.63902665989</v>
      </c>
    </row>
    <row r="16" spans="1:28" s="87" customFormat="1" x14ac:dyDescent="0.2">
      <c r="A16" s="4" t="s">
        <v>50</v>
      </c>
      <c r="B16" s="6">
        <v>3146.3718921200002</v>
      </c>
      <c r="C16" s="6">
        <v>11425.2327174</v>
      </c>
      <c r="D16" s="6">
        <v>288.12575935000001</v>
      </c>
      <c r="E16" s="6">
        <v>16720.85286983</v>
      </c>
      <c r="F16" s="7">
        <v>606.88512490000005</v>
      </c>
      <c r="G16" s="7">
        <v>12103.353114</v>
      </c>
      <c r="H16" s="7">
        <v>454.20329262000001</v>
      </c>
      <c r="I16" s="7">
        <v>167.55826522999999</v>
      </c>
      <c r="J16" s="7">
        <v>366.34453926999998</v>
      </c>
      <c r="K16" s="7">
        <v>88.63857308</v>
      </c>
      <c r="L16" s="7">
        <v>65.089184000000003</v>
      </c>
      <c r="M16" s="7">
        <v>1906.4471774000001</v>
      </c>
      <c r="N16" s="7">
        <v>369.88130627999999</v>
      </c>
      <c r="O16" s="7">
        <v>77.311526150000006</v>
      </c>
      <c r="P16" s="7">
        <v>10018.535023640001</v>
      </c>
      <c r="Q16" s="7">
        <v>269.24048599999998</v>
      </c>
      <c r="R16" s="7">
        <v>805.95588760999999</v>
      </c>
      <c r="S16" s="7">
        <v>1929.0929226999999</v>
      </c>
      <c r="T16" s="7">
        <v>910.24084505999997</v>
      </c>
      <c r="U16" s="7">
        <v>211.66803999999999</v>
      </c>
      <c r="V16" s="7">
        <v>1278.0219261</v>
      </c>
      <c r="W16" s="7">
        <v>948.13578571999994</v>
      </c>
      <c r="X16" s="7">
        <v>356.48614161</v>
      </c>
      <c r="Y16" s="7">
        <v>233.77835261999999</v>
      </c>
      <c r="Z16" s="7">
        <v>354.92308553999999</v>
      </c>
      <c r="AA16" s="23">
        <f t="shared" si="0"/>
        <v>65102.37383823</v>
      </c>
    </row>
    <row r="17" spans="1:27" s="87" customFormat="1" x14ac:dyDescent="0.2">
      <c r="A17" s="4" t="s">
        <v>51</v>
      </c>
      <c r="B17" s="6">
        <v>806.76272902999995</v>
      </c>
      <c r="C17" s="6">
        <v>2933.0454204600001</v>
      </c>
      <c r="D17" s="6">
        <v>73.848479459999993</v>
      </c>
      <c r="E17" s="6">
        <v>4286.9757075400003</v>
      </c>
      <c r="F17" s="7">
        <v>155.61157059999999</v>
      </c>
      <c r="G17" s="7">
        <v>3103.046198</v>
      </c>
      <c r="H17" s="7">
        <v>79.159928550000004</v>
      </c>
      <c r="I17" s="7">
        <v>42.963658529999996</v>
      </c>
      <c r="J17" s="7">
        <v>93.938898390000006</v>
      </c>
      <c r="K17" s="7">
        <v>22.733188330000001</v>
      </c>
      <c r="L17" s="7">
        <v>16.675709000000001</v>
      </c>
      <c r="M17" s="7">
        <v>488.59666240000001</v>
      </c>
      <c r="N17" s="7">
        <v>94.376862079999995</v>
      </c>
      <c r="O17" s="7">
        <v>19.823468250000001</v>
      </c>
      <c r="P17" s="7">
        <v>2512.4951576399999</v>
      </c>
      <c r="Q17" s="7">
        <v>0</v>
      </c>
      <c r="R17" s="7">
        <v>0</v>
      </c>
      <c r="S17" s="7">
        <v>0</v>
      </c>
      <c r="T17" s="7">
        <v>233.39508884</v>
      </c>
      <c r="U17" s="7">
        <v>54.273856000000002</v>
      </c>
      <c r="V17" s="7">
        <v>311.69776927999999</v>
      </c>
      <c r="W17" s="7">
        <v>243.11174507999999</v>
      </c>
      <c r="X17" s="7">
        <v>91.406704610000006</v>
      </c>
      <c r="Y17" s="7">
        <v>59.94317006</v>
      </c>
      <c r="Z17" s="7">
        <v>91.005921540000003</v>
      </c>
      <c r="AA17" s="23">
        <f t="shared" si="0"/>
        <v>15814.887893669997</v>
      </c>
    </row>
    <row r="18" spans="1:27" s="87" customFormat="1" x14ac:dyDescent="0.2">
      <c r="A18" s="4" t="s">
        <v>52</v>
      </c>
      <c r="B18" s="6">
        <v>2339.60916309</v>
      </c>
      <c r="C18" s="6">
        <v>8492.1872969399992</v>
      </c>
      <c r="D18" s="6">
        <v>214.27727988999999</v>
      </c>
      <c r="E18" s="6">
        <v>12433.87716229</v>
      </c>
      <c r="F18" s="7">
        <v>451.2735543</v>
      </c>
      <c r="G18" s="7">
        <v>9000.3069159999995</v>
      </c>
      <c r="H18" s="7">
        <v>375.04336407</v>
      </c>
      <c r="I18" s="7">
        <v>124.5946067</v>
      </c>
      <c r="J18" s="7">
        <v>272.40564088000002</v>
      </c>
      <c r="K18" s="7">
        <v>65.905384749999996</v>
      </c>
      <c r="L18" s="7">
        <v>48.413474999999998</v>
      </c>
      <c r="M18" s="7">
        <v>1417.8505150000001</v>
      </c>
      <c r="N18" s="7">
        <v>275.50444420000002</v>
      </c>
      <c r="O18" s="7">
        <v>57.488057900000001</v>
      </c>
      <c r="P18" s="7">
        <v>7506.0398660000001</v>
      </c>
      <c r="Q18" s="7">
        <v>269.24048599999998</v>
      </c>
      <c r="R18" s="7">
        <v>805.95588760999999</v>
      </c>
      <c r="S18" s="7">
        <v>1929.0929226999999</v>
      </c>
      <c r="T18" s="7">
        <v>676.84575622</v>
      </c>
      <c r="U18" s="7">
        <v>157.394184</v>
      </c>
      <c r="V18" s="7">
        <v>966.32415681999998</v>
      </c>
      <c r="W18" s="7">
        <v>705.02404063999995</v>
      </c>
      <c r="X18" s="7">
        <v>265.07943699999998</v>
      </c>
      <c r="Y18" s="7">
        <v>173.83518255999999</v>
      </c>
      <c r="Z18" s="7">
        <v>263.91716400000001</v>
      </c>
      <c r="AA18" s="23">
        <f t="shared" si="0"/>
        <v>49287.485944560001</v>
      </c>
    </row>
    <row r="19" spans="1:27" s="87" customFormat="1" x14ac:dyDescent="0.2">
      <c r="A19" s="4" t="s">
        <v>53</v>
      </c>
      <c r="B19" s="6">
        <v>29100.137127040001</v>
      </c>
      <c r="C19" s="6">
        <v>125693.18923533001</v>
      </c>
      <c r="D19" s="6">
        <v>1915.08519561</v>
      </c>
      <c r="E19" s="6">
        <v>157156.864133</v>
      </c>
      <c r="F19" s="7">
        <v>2221.7709226000002</v>
      </c>
      <c r="G19" s="7">
        <v>60410.86280789</v>
      </c>
      <c r="H19" s="7">
        <v>266.19874829999998</v>
      </c>
      <c r="I19" s="7">
        <v>7.2181115800000004</v>
      </c>
      <c r="J19" s="7">
        <v>3728.5648026200001</v>
      </c>
      <c r="K19" s="7">
        <v>258.23430752000002</v>
      </c>
      <c r="L19" s="7">
        <v>124.387866</v>
      </c>
      <c r="M19" s="7">
        <v>6156.5601869000002</v>
      </c>
      <c r="N19" s="7">
        <v>667.51968009999996</v>
      </c>
      <c r="O19" s="7">
        <v>976.71327552000002</v>
      </c>
      <c r="P19" s="7">
        <v>566619.73466637998</v>
      </c>
      <c r="Q19" s="7">
        <v>1473.3200459699999</v>
      </c>
      <c r="R19" s="7">
        <v>1468.5593538999999</v>
      </c>
      <c r="S19" s="7">
        <v>7046.2445246400002</v>
      </c>
      <c r="T19" s="7">
        <v>4723.21248827</v>
      </c>
      <c r="U19" s="7">
        <v>1987.7899769999999</v>
      </c>
      <c r="V19" s="7">
        <v>6476.5552887029999</v>
      </c>
      <c r="W19" s="7">
        <v>3584.0477021500001</v>
      </c>
      <c r="X19" s="7">
        <v>1803.90877894</v>
      </c>
      <c r="Y19" s="7">
        <v>1859.86434229</v>
      </c>
      <c r="Z19" s="7">
        <v>1919.5954248600001</v>
      </c>
      <c r="AA19" s="23">
        <f t="shared" si="0"/>
        <v>987646.13899311295</v>
      </c>
    </row>
    <row r="20" spans="1:27" s="87" customFormat="1" x14ac:dyDescent="0.2">
      <c r="A20" s="10" t="s">
        <v>54</v>
      </c>
      <c r="B20" s="11">
        <v>106451.09546464001</v>
      </c>
      <c r="C20" s="11">
        <v>103363.02938019999</v>
      </c>
      <c r="D20" s="11">
        <v>0</v>
      </c>
      <c r="E20" s="11">
        <v>156545.71813150001</v>
      </c>
      <c r="F20" s="12">
        <v>0</v>
      </c>
      <c r="G20" s="12">
        <v>115242.34325585001</v>
      </c>
      <c r="H20" s="12">
        <v>0</v>
      </c>
      <c r="I20" s="12">
        <v>0</v>
      </c>
      <c r="J20" s="12">
        <v>2.1533307000000002</v>
      </c>
      <c r="K20" s="12">
        <v>22.715130309999999</v>
      </c>
      <c r="L20" s="12">
        <v>0</v>
      </c>
      <c r="M20" s="12">
        <v>0</v>
      </c>
      <c r="N20" s="12">
        <v>4.5920280000000001E-2</v>
      </c>
      <c r="O20" s="12">
        <v>0</v>
      </c>
      <c r="P20" s="12">
        <v>1329.2513989500001</v>
      </c>
      <c r="Q20" s="12">
        <v>0</v>
      </c>
      <c r="R20" s="12">
        <v>0</v>
      </c>
      <c r="S20" s="12">
        <v>0</v>
      </c>
      <c r="T20" s="12">
        <v>0</v>
      </c>
      <c r="U20" s="12">
        <v>0</v>
      </c>
      <c r="V20" s="12">
        <v>56.457946489999998</v>
      </c>
      <c r="W20" s="12">
        <v>0</v>
      </c>
      <c r="X20" s="12">
        <v>0</v>
      </c>
      <c r="Y20" s="12">
        <v>0</v>
      </c>
      <c r="Z20" s="12">
        <v>0</v>
      </c>
      <c r="AA20" s="23">
        <f t="shared" si="0"/>
        <v>483012.80995891994</v>
      </c>
    </row>
    <row r="21" spans="1:27" s="23" customFormat="1" x14ac:dyDescent="0.2">
      <c r="A21" s="10" t="s">
        <v>55</v>
      </c>
      <c r="B21" s="11">
        <v>106191.72538382</v>
      </c>
      <c r="C21" s="11">
        <v>99589.131520769995</v>
      </c>
      <c r="D21" s="11">
        <v>0</v>
      </c>
      <c r="E21" s="11">
        <v>132135.63987536999</v>
      </c>
      <c r="F21" s="12">
        <v>0</v>
      </c>
      <c r="G21" s="12">
        <v>115144.478277</v>
      </c>
      <c r="H21" s="12">
        <v>0</v>
      </c>
      <c r="I21" s="12">
        <v>0</v>
      </c>
      <c r="J21" s="12">
        <v>2.1533307000000002</v>
      </c>
      <c r="K21" s="12">
        <v>22.715130309999999</v>
      </c>
      <c r="L21" s="12">
        <v>0</v>
      </c>
      <c r="M21" s="12">
        <v>0</v>
      </c>
      <c r="N21" s="12">
        <v>4.5920280000000001E-2</v>
      </c>
      <c r="O21" s="12">
        <v>0</v>
      </c>
      <c r="P21" s="12">
        <v>1329.2513989500001</v>
      </c>
      <c r="Q21" s="12">
        <v>0</v>
      </c>
      <c r="R21" s="12">
        <v>0</v>
      </c>
      <c r="S21" s="12">
        <v>0</v>
      </c>
      <c r="T21" s="12">
        <v>0</v>
      </c>
      <c r="U21" s="12">
        <v>0</v>
      </c>
      <c r="V21" s="12">
        <v>56.457946489999998</v>
      </c>
      <c r="W21" s="12">
        <v>0</v>
      </c>
      <c r="X21" s="12">
        <v>0</v>
      </c>
      <c r="Y21" s="12">
        <v>0</v>
      </c>
      <c r="Z21" s="12">
        <v>0</v>
      </c>
      <c r="AA21" s="23">
        <f t="shared" si="0"/>
        <v>454471.59878368996</v>
      </c>
    </row>
    <row r="22" spans="1:27" s="23" customFormat="1" x14ac:dyDescent="0.2">
      <c r="A22" s="4" t="s">
        <v>44</v>
      </c>
      <c r="B22" s="6">
        <v>0</v>
      </c>
      <c r="C22" s="6">
        <v>42527.561376999998</v>
      </c>
      <c r="D22" s="6">
        <v>0</v>
      </c>
      <c r="E22" s="6">
        <v>128886.53439432</v>
      </c>
      <c r="F22" s="7">
        <v>0</v>
      </c>
      <c r="G22" s="7">
        <v>29513.870136000001</v>
      </c>
      <c r="H22" s="7">
        <v>0</v>
      </c>
      <c r="I22" s="7">
        <v>0</v>
      </c>
      <c r="J22" s="7">
        <v>1.69703403</v>
      </c>
      <c r="K22" s="7">
        <v>0</v>
      </c>
      <c r="L22" s="7">
        <v>0</v>
      </c>
      <c r="M22" s="7">
        <v>0</v>
      </c>
      <c r="N22" s="7">
        <v>0</v>
      </c>
      <c r="O22" s="7">
        <v>0</v>
      </c>
      <c r="P22" s="7">
        <v>0</v>
      </c>
      <c r="Q22" s="7">
        <v>0</v>
      </c>
      <c r="R22" s="7">
        <v>0</v>
      </c>
      <c r="S22" s="7">
        <v>0</v>
      </c>
      <c r="T22" s="7">
        <v>0</v>
      </c>
      <c r="U22" s="7">
        <v>0</v>
      </c>
      <c r="V22" s="7">
        <v>0</v>
      </c>
      <c r="W22" s="7">
        <v>0</v>
      </c>
      <c r="X22" s="7">
        <v>0</v>
      </c>
      <c r="Y22" s="7">
        <v>0</v>
      </c>
      <c r="Z22" s="7">
        <v>0</v>
      </c>
      <c r="AA22" s="23">
        <f t="shared" si="0"/>
        <v>200929.66294134999</v>
      </c>
    </row>
    <row r="23" spans="1:27" s="87" customFormat="1" x14ac:dyDescent="0.2">
      <c r="A23" s="4" t="s">
        <v>43</v>
      </c>
      <c r="B23" s="6">
        <v>0</v>
      </c>
      <c r="C23" s="6">
        <v>658.47083172999999</v>
      </c>
      <c r="D23" s="6">
        <v>0</v>
      </c>
      <c r="E23" s="6">
        <v>0</v>
      </c>
      <c r="F23" s="7">
        <v>0</v>
      </c>
      <c r="G23" s="7">
        <v>0</v>
      </c>
      <c r="H23" s="7">
        <v>0</v>
      </c>
      <c r="I23" s="7">
        <v>0</v>
      </c>
      <c r="J23" s="7">
        <v>0</v>
      </c>
      <c r="K23" s="7">
        <v>0</v>
      </c>
      <c r="L23" s="7">
        <v>0</v>
      </c>
      <c r="M23" s="7">
        <v>0</v>
      </c>
      <c r="N23" s="7">
        <v>0</v>
      </c>
      <c r="O23" s="7">
        <v>0</v>
      </c>
      <c r="P23" s="7">
        <v>0</v>
      </c>
      <c r="Q23" s="7">
        <v>0</v>
      </c>
      <c r="R23" s="7">
        <v>0</v>
      </c>
      <c r="S23" s="7">
        <v>0</v>
      </c>
      <c r="T23" s="7">
        <v>0</v>
      </c>
      <c r="U23" s="7">
        <v>0</v>
      </c>
      <c r="V23" s="7">
        <v>0</v>
      </c>
      <c r="W23" s="7">
        <v>0</v>
      </c>
      <c r="X23" s="7">
        <v>0</v>
      </c>
      <c r="Y23" s="7">
        <v>0</v>
      </c>
      <c r="Z23" s="7">
        <v>0</v>
      </c>
      <c r="AA23" s="23">
        <f t="shared" si="0"/>
        <v>658.47083172999999</v>
      </c>
    </row>
    <row r="24" spans="1:27" s="87" customFormat="1" x14ac:dyDescent="0.2">
      <c r="A24" s="4" t="s">
        <v>45</v>
      </c>
      <c r="B24" s="6">
        <v>106191.72538382</v>
      </c>
      <c r="C24" s="6">
        <v>56403.099312040002</v>
      </c>
      <c r="D24" s="6">
        <v>0</v>
      </c>
      <c r="E24" s="6">
        <v>3249.10548105</v>
      </c>
      <c r="F24" s="7">
        <v>0</v>
      </c>
      <c r="G24" s="7">
        <v>85630.608141000004</v>
      </c>
      <c r="H24" s="7">
        <v>0</v>
      </c>
      <c r="I24" s="7">
        <v>0</v>
      </c>
      <c r="J24" s="7">
        <v>0.45629667000000002</v>
      </c>
      <c r="K24" s="7">
        <v>22.715130309999999</v>
      </c>
      <c r="L24" s="7">
        <v>0</v>
      </c>
      <c r="M24" s="7">
        <v>0</v>
      </c>
      <c r="N24" s="7">
        <v>4.5920280000000001E-2</v>
      </c>
      <c r="O24" s="7">
        <v>0</v>
      </c>
      <c r="P24" s="7">
        <v>1329.2513989500001</v>
      </c>
      <c r="Q24" s="7">
        <v>0</v>
      </c>
      <c r="R24" s="7">
        <v>0</v>
      </c>
      <c r="S24" s="7">
        <v>0</v>
      </c>
      <c r="T24" s="7">
        <v>0</v>
      </c>
      <c r="U24" s="7">
        <v>0</v>
      </c>
      <c r="V24" s="7">
        <v>56.457946489999998</v>
      </c>
      <c r="W24" s="7">
        <v>0</v>
      </c>
      <c r="X24" s="7">
        <v>0</v>
      </c>
      <c r="Y24" s="7">
        <v>0</v>
      </c>
      <c r="Z24" s="7">
        <v>0</v>
      </c>
      <c r="AA24" s="23">
        <f t="shared" si="0"/>
        <v>252883.46501061003</v>
      </c>
    </row>
    <row r="25" spans="1:27" s="87" customFormat="1" x14ac:dyDescent="0.2">
      <c r="A25" s="4" t="s">
        <v>56</v>
      </c>
      <c r="B25" s="6">
        <v>259.37008082</v>
      </c>
      <c r="C25" s="6">
        <v>3773.8978594300002</v>
      </c>
      <c r="D25" s="6">
        <v>0</v>
      </c>
      <c r="E25" s="6">
        <v>24410.07825613</v>
      </c>
      <c r="F25" s="7">
        <v>0</v>
      </c>
      <c r="G25" s="7">
        <v>97.86497885</v>
      </c>
      <c r="H25" s="7">
        <v>0</v>
      </c>
      <c r="I25" s="7">
        <v>0</v>
      </c>
      <c r="J25" s="7">
        <v>0</v>
      </c>
      <c r="K25" s="7">
        <v>0</v>
      </c>
      <c r="L25" s="7">
        <v>0</v>
      </c>
      <c r="M25" s="7">
        <v>0</v>
      </c>
      <c r="N25" s="7">
        <v>0</v>
      </c>
      <c r="O25" s="7">
        <v>0</v>
      </c>
      <c r="P25" s="7">
        <v>0</v>
      </c>
      <c r="Q25" s="7">
        <v>0</v>
      </c>
      <c r="R25" s="7">
        <v>0</v>
      </c>
      <c r="S25" s="7">
        <v>0</v>
      </c>
      <c r="T25" s="7">
        <v>0</v>
      </c>
      <c r="U25" s="7">
        <v>0</v>
      </c>
      <c r="V25" s="7">
        <v>0</v>
      </c>
      <c r="W25" s="7">
        <v>0</v>
      </c>
      <c r="X25" s="7">
        <v>0</v>
      </c>
      <c r="Y25" s="7">
        <v>0</v>
      </c>
      <c r="Z25" s="7">
        <v>0</v>
      </c>
      <c r="AA25" s="23">
        <f t="shared" si="0"/>
        <v>28541.211175230001</v>
      </c>
    </row>
    <row r="26" spans="1:27" s="87" customFormat="1" x14ac:dyDescent="0.2">
      <c r="A26" s="10" t="s">
        <v>57</v>
      </c>
      <c r="B26" s="11">
        <v>2983.7065961799999</v>
      </c>
      <c r="C26" s="11">
        <v>26286.691293290001</v>
      </c>
      <c r="D26" s="11">
        <v>1338.7815241000001</v>
      </c>
      <c r="E26" s="11">
        <v>21834.333433029999</v>
      </c>
      <c r="F26" s="12">
        <v>2554.3334718999999</v>
      </c>
      <c r="G26" s="12">
        <v>9771.8174035899992</v>
      </c>
      <c r="H26" s="12">
        <v>25.615372019999999</v>
      </c>
      <c r="I26" s="12">
        <v>86.93868904</v>
      </c>
      <c r="J26" s="12">
        <v>176.06069468000001</v>
      </c>
      <c r="K26" s="12">
        <v>42.226792430000003</v>
      </c>
      <c r="L26" s="12">
        <v>21.569168999999999</v>
      </c>
      <c r="M26" s="12">
        <v>1098.5590245999999</v>
      </c>
      <c r="N26" s="12">
        <v>670.35712916</v>
      </c>
      <c r="O26" s="12">
        <v>129.39710693000001</v>
      </c>
      <c r="P26" s="12">
        <v>27699.595925900001</v>
      </c>
      <c r="Q26" s="12">
        <v>3245.2963163200002</v>
      </c>
      <c r="R26" s="12">
        <v>1533.27808611</v>
      </c>
      <c r="S26" s="12">
        <v>59474.228963809997</v>
      </c>
      <c r="T26" s="12">
        <v>3085.4523281100001</v>
      </c>
      <c r="U26" s="12">
        <v>148.34686600000001</v>
      </c>
      <c r="V26" s="12">
        <v>3853.9765207599999</v>
      </c>
      <c r="W26" s="12">
        <v>577.81593329999998</v>
      </c>
      <c r="X26" s="12">
        <v>205.36881836000001</v>
      </c>
      <c r="Y26" s="12">
        <v>151.12471775</v>
      </c>
      <c r="Z26" s="12">
        <v>214.05864095000001</v>
      </c>
      <c r="AA26" s="23">
        <f t="shared" si="0"/>
        <v>167208.93081732004</v>
      </c>
    </row>
    <row r="27" spans="1:27" s="23" customFormat="1" x14ac:dyDescent="0.2">
      <c r="A27" s="4" t="s">
        <v>58</v>
      </c>
      <c r="B27" s="6">
        <v>0</v>
      </c>
      <c r="C27" s="6">
        <v>13777.96461956</v>
      </c>
      <c r="D27" s="6">
        <v>96.821040800000006</v>
      </c>
      <c r="E27" s="6">
        <v>5371.3812850499999</v>
      </c>
      <c r="F27" s="7">
        <v>119.49761700000001</v>
      </c>
      <c r="G27" s="7">
        <v>1928.832353</v>
      </c>
      <c r="H27" s="7">
        <v>25.615372019999999</v>
      </c>
      <c r="I27" s="7">
        <v>0</v>
      </c>
      <c r="J27" s="7">
        <v>0</v>
      </c>
      <c r="K27" s="7">
        <v>0</v>
      </c>
      <c r="L27" s="7">
        <v>0</v>
      </c>
      <c r="M27" s="7">
        <v>56.17265304</v>
      </c>
      <c r="N27" s="7">
        <v>140.46088155000001</v>
      </c>
      <c r="O27" s="7">
        <v>65.388400000000004</v>
      </c>
      <c r="P27" s="7">
        <v>11684.717197</v>
      </c>
      <c r="Q27" s="7">
        <v>30.817907659999999</v>
      </c>
      <c r="R27" s="7">
        <v>66.574271039999999</v>
      </c>
      <c r="S27" s="7">
        <v>20385.378433580001</v>
      </c>
      <c r="T27" s="7">
        <v>213.98958200000001</v>
      </c>
      <c r="U27" s="7">
        <v>0</v>
      </c>
      <c r="V27" s="7">
        <v>0</v>
      </c>
      <c r="W27" s="7">
        <v>0</v>
      </c>
      <c r="X27" s="7">
        <v>0</v>
      </c>
      <c r="Y27" s="7">
        <v>0</v>
      </c>
      <c r="Z27" s="7">
        <v>0</v>
      </c>
      <c r="AA27" s="23">
        <f t="shared" si="0"/>
        <v>53963.611613300003</v>
      </c>
    </row>
    <row r="28" spans="1:27" s="87" customFormat="1" x14ac:dyDescent="0.2">
      <c r="A28" s="4" t="s">
        <v>59</v>
      </c>
      <c r="B28" s="6">
        <v>0</v>
      </c>
      <c r="C28" s="6">
        <v>0</v>
      </c>
      <c r="D28" s="6">
        <v>0</v>
      </c>
      <c r="E28" s="6">
        <v>0</v>
      </c>
      <c r="F28" s="7">
        <v>0</v>
      </c>
      <c r="G28" s="7">
        <v>0</v>
      </c>
      <c r="H28" s="7">
        <v>0</v>
      </c>
      <c r="I28" s="7">
        <v>0</v>
      </c>
      <c r="J28" s="7">
        <v>0</v>
      </c>
      <c r="K28" s="7">
        <v>0</v>
      </c>
      <c r="L28" s="7">
        <v>0</v>
      </c>
      <c r="M28" s="7">
        <v>0</v>
      </c>
      <c r="N28" s="7">
        <v>0</v>
      </c>
      <c r="O28" s="7">
        <v>0</v>
      </c>
      <c r="P28" s="7">
        <v>0</v>
      </c>
      <c r="Q28" s="7">
        <v>0</v>
      </c>
      <c r="R28" s="7">
        <v>0</v>
      </c>
      <c r="S28" s="7">
        <v>7.0921419999999999</v>
      </c>
      <c r="T28" s="7">
        <v>0</v>
      </c>
      <c r="U28" s="7">
        <v>0</v>
      </c>
      <c r="V28" s="7">
        <v>0</v>
      </c>
      <c r="W28" s="7">
        <v>0</v>
      </c>
      <c r="X28" s="7">
        <v>0</v>
      </c>
      <c r="Y28" s="7">
        <v>0</v>
      </c>
      <c r="Z28" s="7">
        <v>0</v>
      </c>
      <c r="AA28" s="23">
        <f t="shared" si="0"/>
        <v>7.0921419999999999</v>
      </c>
    </row>
    <row r="29" spans="1:27" s="87" customFormat="1" ht="24" x14ac:dyDescent="0.2">
      <c r="A29" s="4" t="s">
        <v>60</v>
      </c>
      <c r="B29" s="6">
        <v>0</v>
      </c>
      <c r="C29" s="6">
        <v>0</v>
      </c>
      <c r="D29" s="6">
        <v>0</v>
      </c>
      <c r="E29" s="6">
        <v>0</v>
      </c>
      <c r="F29" s="7">
        <v>0</v>
      </c>
      <c r="G29" s="7">
        <v>0</v>
      </c>
      <c r="H29" s="7">
        <v>0</v>
      </c>
      <c r="I29" s="7">
        <v>0</v>
      </c>
      <c r="J29" s="7">
        <v>0</v>
      </c>
      <c r="K29" s="7">
        <v>0</v>
      </c>
      <c r="L29" s="7">
        <v>0</v>
      </c>
      <c r="M29" s="7">
        <v>0</v>
      </c>
      <c r="N29" s="7">
        <v>0</v>
      </c>
      <c r="O29" s="7">
        <v>0</v>
      </c>
      <c r="P29" s="7">
        <v>0</v>
      </c>
      <c r="Q29" s="7">
        <v>0</v>
      </c>
      <c r="R29" s="7">
        <v>0</v>
      </c>
      <c r="S29" s="7">
        <v>0</v>
      </c>
      <c r="T29" s="7">
        <v>0</v>
      </c>
      <c r="U29" s="7">
        <v>0</v>
      </c>
      <c r="V29" s="7">
        <v>0</v>
      </c>
      <c r="W29" s="7">
        <v>0</v>
      </c>
      <c r="X29" s="7">
        <v>0</v>
      </c>
      <c r="Y29" s="7">
        <v>0</v>
      </c>
      <c r="Z29" s="7">
        <v>0</v>
      </c>
      <c r="AA29" s="23">
        <f t="shared" si="0"/>
        <v>0</v>
      </c>
    </row>
    <row r="30" spans="1:27" s="87" customFormat="1" x14ac:dyDescent="0.2">
      <c r="A30" s="4" t="s">
        <v>61</v>
      </c>
      <c r="B30" s="6">
        <v>0</v>
      </c>
      <c r="C30" s="6">
        <v>0</v>
      </c>
      <c r="D30" s="6">
        <v>0</v>
      </c>
      <c r="E30" s="6">
        <v>0</v>
      </c>
      <c r="F30" s="7">
        <v>0</v>
      </c>
      <c r="G30" s="7">
        <v>0</v>
      </c>
      <c r="H30" s="7">
        <v>0</v>
      </c>
      <c r="I30" s="7">
        <v>0</v>
      </c>
      <c r="J30" s="7">
        <v>0</v>
      </c>
      <c r="K30" s="7">
        <v>0</v>
      </c>
      <c r="L30" s="7">
        <v>0</v>
      </c>
      <c r="M30" s="7">
        <v>0</v>
      </c>
      <c r="N30" s="7">
        <v>0</v>
      </c>
      <c r="O30" s="7">
        <v>0</v>
      </c>
      <c r="P30" s="7">
        <v>0</v>
      </c>
      <c r="Q30" s="7">
        <v>0</v>
      </c>
      <c r="R30" s="7">
        <v>0</v>
      </c>
      <c r="S30" s="7">
        <v>0</v>
      </c>
      <c r="T30" s="7">
        <v>0</v>
      </c>
      <c r="U30" s="7">
        <v>0</v>
      </c>
      <c r="V30" s="7">
        <v>0</v>
      </c>
      <c r="W30" s="7">
        <v>0</v>
      </c>
      <c r="X30" s="7">
        <v>0</v>
      </c>
      <c r="Y30" s="7">
        <v>0</v>
      </c>
      <c r="Z30" s="7">
        <v>0</v>
      </c>
      <c r="AA30" s="23">
        <f t="shared" si="0"/>
        <v>0</v>
      </c>
    </row>
    <row r="31" spans="1:27" s="87" customFormat="1" x14ac:dyDescent="0.2">
      <c r="A31" s="4" t="s">
        <v>62</v>
      </c>
      <c r="B31" s="6">
        <v>0</v>
      </c>
      <c r="C31" s="6">
        <v>0</v>
      </c>
      <c r="D31" s="6">
        <v>0</v>
      </c>
      <c r="E31" s="6">
        <v>0</v>
      </c>
      <c r="F31" s="7">
        <v>0</v>
      </c>
      <c r="G31" s="7">
        <v>0</v>
      </c>
      <c r="H31" s="7">
        <v>0</v>
      </c>
      <c r="I31" s="7">
        <v>0</v>
      </c>
      <c r="J31" s="7">
        <v>0</v>
      </c>
      <c r="K31" s="7">
        <v>0</v>
      </c>
      <c r="L31" s="7">
        <v>0</v>
      </c>
      <c r="M31" s="7">
        <v>0</v>
      </c>
      <c r="N31" s="7">
        <v>0</v>
      </c>
      <c r="O31" s="7">
        <v>0</v>
      </c>
      <c r="P31" s="7">
        <v>0</v>
      </c>
      <c r="Q31" s="7">
        <v>0</v>
      </c>
      <c r="R31" s="7">
        <v>0</v>
      </c>
      <c r="S31" s="7">
        <v>0</v>
      </c>
      <c r="T31" s="7">
        <v>0</v>
      </c>
      <c r="U31" s="7">
        <v>0</v>
      </c>
      <c r="V31" s="7">
        <v>0</v>
      </c>
      <c r="W31" s="7">
        <v>0</v>
      </c>
      <c r="X31" s="7">
        <v>0</v>
      </c>
      <c r="Y31" s="7">
        <v>0</v>
      </c>
      <c r="Z31" s="7">
        <v>0</v>
      </c>
      <c r="AA31" s="23">
        <f t="shared" si="0"/>
        <v>0</v>
      </c>
    </row>
    <row r="32" spans="1:27" s="87" customFormat="1" x14ac:dyDescent="0.2">
      <c r="A32" s="4" t="s">
        <v>63</v>
      </c>
      <c r="B32" s="6">
        <v>0</v>
      </c>
      <c r="C32" s="6">
        <v>0</v>
      </c>
      <c r="D32" s="6">
        <v>0</v>
      </c>
      <c r="E32" s="6">
        <v>0</v>
      </c>
      <c r="F32" s="7">
        <v>0</v>
      </c>
      <c r="G32" s="7">
        <v>0</v>
      </c>
      <c r="H32" s="7">
        <v>0</v>
      </c>
      <c r="I32" s="7">
        <v>0</v>
      </c>
      <c r="J32" s="7">
        <v>0</v>
      </c>
      <c r="K32" s="7">
        <v>0</v>
      </c>
      <c r="L32" s="7">
        <v>0</v>
      </c>
      <c r="M32" s="7">
        <v>0</v>
      </c>
      <c r="N32" s="7">
        <v>0</v>
      </c>
      <c r="O32" s="7">
        <v>0</v>
      </c>
      <c r="P32" s="7">
        <v>0</v>
      </c>
      <c r="Q32" s="7">
        <v>0</v>
      </c>
      <c r="R32" s="7">
        <v>0</v>
      </c>
      <c r="S32" s="7">
        <v>0</v>
      </c>
      <c r="T32" s="7">
        <v>0</v>
      </c>
      <c r="U32" s="7">
        <v>0</v>
      </c>
      <c r="V32" s="7">
        <v>0</v>
      </c>
      <c r="W32" s="7">
        <v>0</v>
      </c>
      <c r="X32" s="7">
        <v>0</v>
      </c>
      <c r="Y32" s="7">
        <v>0</v>
      </c>
      <c r="Z32" s="7">
        <v>0</v>
      </c>
      <c r="AA32" s="23">
        <f t="shared" si="0"/>
        <v>0</v>
      </c>
    </row>
    <row r="33" spans="1:27" s="87" customFormat="1" x14ac:dyDescent="0.2">
      <c r="A33" s="4" t="s">
        <v>64</v>
      </c>
      <c r="B33" s="6">
        <v>0</v>
      </c>
      <c r="C33" s="6">
        <v>0</v>
      </c>
      <c r="D33" s="6">
        <v>0</v>
      </c>
      <c r="E33" s="6">
        <v>0</v>
      </c>
      <c r="F33" s="7">
        <v>0</v>
      </c>
      <c r="G33" s="7">
        <v>0</v>
      </c>
      <c r="H33" s="7">
        <v>0</v>
      </c>
      <c r="I33" s="7">
        <v>0</v>
      </c>
      <c r="J33" s="7">
        <v>0</v>
      </c>
      <c r="K33" s="7">
        <v>0</v>
      </c>
      <c r="L33" s="7">
        <v>0</v>
      </c>
      <c r="M33" s="7">
        <v>0</v>
      </c>
      <c r="N33" s="7">
        <v>0</v>
      </c>
      <c r="O33" s="7">
        <v>0</v>
      </c>
      <c r="P33" s="7">
        <v>0</v>
      </c>
      <c r="Q33" s="7">
        <v>0</v>
      </c>
      <c r="R33" s="7">
        <v>0</v>
      </c>
      <c r="S33" s="7">
        <v>0</v>
      </c>
      <c r="T33" s="7">
        <v>0</v>
      </c>
      <c r="U33" s="7">
        <v>0</v>
      </c>
      <c r="V33" s="7">
        <v>0</v>
      </c>
      <c r="W33" s="7">
        <v>0</v>
      </c>
      <c r="X33" s="7">
        <v>0</v>
      </c>
      <c r="Y33" s="7">
        <v>0</v>
      </c>
      <c r="Z33" s="7">
        <v>0</v>
      </c>
      <c r="AA33" s="23">
        <f t="shared" si="0"/>
        <v>0</v>
      </c>
    </row>
    <row r="34" spans="1:27" s="87" customFormat="1" x14ac:dyDescent="0.2">
      <c r="A34" s="4" t="s">
        <v>65</v>
      </c>
      <c r="B34" s="6">
        <v>0</v>
      </c>
      <c r="C34" s="6">
        <v>0</v>
      </c>
      <c r="D34" s="6">
        <v>0</v>
      </c>
      <c r="E34" s="6">
        <v>0</v>
      </c>
      <c r="F34" s="7">
        <v>0</v>
      </c>
      <c r="G34" s="7">
        <v>0</v>
      </c>
      <c r="H34" s="7">
        <v>0</v>
      </c>
      <c r="I34" s="7">
        <v>0</v>
      </c>
      <c r="J34" s="7">
        <v>0</v>
      </c>
      <c r="K34" s="7">
        <v>0</v>
      </c>
      <c r="L34" s="7">
        <v>0</v>
      </c>
      <c r="M34" s="7">
        <v>0</v>
      </c>
      <c r="N34" s="7">
        <v>0</v>
      </c>
      <c r="O34" s="7">
        <v>0</v>
      </c>
      <c r="P34" s="7">
        <v>0</v>
      </c>
      <c r="Q34" s="7">
        <v>0</v>
      </c>
      <c r="R34" s="7">
        <v>0</v>
      </c>
      <c r="S34" s="7">
        <v>0</v>
      </c>
      <c r="T34" s="7">
        <v>0</v>
      </c>
      <c r="U34" s="7">
        <v>0</v>
      </c>
      <c r="V34" s="7">
        <v>0</v>
      </c>
      <c r="W34" s="7">
        <v>0</v>
      </c>
      <c r="X34" s="7">
        <v>0</v>
      </c>
      <c r="Y34" s="7">
        <v>0</v>
      </c>
      <c r="Z34" s="7">
        <v>0</v>
      </c>
      <c r="AA34" s="23">
        <f t="shared" si="0"/>
        <v>0</v>
      </c>
    </row>
    <row r="35" spans="1:27" s="87" customFormat="1" ht="24" x14ac:dyDescent="0.2">
      <c r="A35" s="4" t="s">
        <v>66</v>
      </c>
      <c r="B35" s="6">
        <v>0</v>
      </c>
      <c r="C35" s="6">
        <v>0</v>
      </c>
      <c r="D35" s="6">
        <v>0</v>
      </c>
      <c r="E35" s="6">
        <v>0</v>
      </c>
      <c r="F35" s="7">
        <v>0</v>
      </c>
      <c r="G35" s="7">
        <v>0</v>
      </c>
      <c r="H35" s="7">
        <v>0</v>
      </c>
      <c r="I35" s="7">
        <v>0</v>
      </c>
      <c r="J35" s="7">
        <v>0</v>
      </c>
      <c r="K35" s="7">
        <v>0</v>
      </c>
      <c r="L35" s="7">
        <v>0</v>
      </c>
      <c r="M35" s="7">
        <v>0</v>
      </c>
      <c r="N35" s="7">
        <v>0</v>
      </c>
      <c r="O35" s="7">
        <v>0</v>
      </c>
      <c r="P35" s="7">
        <v>0</v>
      </c>
      <c r="Q35" s="7">
        <v>0</v>
      </c>
      <c r="R35" s="7">
        <v>0</v>
      </c>
      <c r="S35" s="7">
        <v>0</v>
      </c>
      <c r="T35" s="7">
        <v>0</v>
      </c>
      <c r="U35" s="7">
        <v>0</v>
      </c>
      <c r="V35" s="7">
        <v>0</v>
      </c>
      <c r="W35" s="7">
        <v>0</v>
      </c>
      <c r="X35" s="7">
        <v>0</v>
      </c>
      <c r="Y35" s="7">
        <v>0</v>
      </c>
      <c r="Z35" s="7">
        <v>0</v>
      </c>
      <c r="AA35" s="23">
        <f t="shared" si="0"/>
        <v>0</v>
      </c>
    </row>
    <row r="36" spans="1:27" s="87" customFormat="1" x14ac:dyDescent="0.2">
      <c r="A36" s="4" t="s">
        <v>67</v>
      </c>
      <c r="B36" s="6">
        <v>0</v>
      </c>
      <c r="C36" s="6">
        <v>0</v>
      </c>
      <c r="D36" s="6">
        <v>0</v>
      </c>
      <c r="E36" s="6">
        <v>0</v>
      </c>
      <c r="F36" s="7">
        <v>0</v>
      </c>
      <c r="G36" s="7">
        <v>0</v>
      </c>
      <c r="H36" s="7">
        <v>0</v>
      </c>
      <c r="I36" s="7">
        <v>0</v>
      </c>
      <c r="J36" s="7">
        <v>0</v>
      </c>
      <c r="K36" s="7">
        <v>0</v>
      </c>
      <c r="L36" s="7">
        <v>0</v>
      </c>
      <c r="M36" s="7">
        <v>0</v>
      </c>
      <c r="N36" s="7">
        <v>0</v>
      </c>
      <c r="O36" s="7">
        <v>0</v>
      </c>
      <c r="P36" s="7">
        <v>0</v>
      </c>
      <c r="Q36" s="7">
        <v>0</v>
      </c>
      <c r="R36" s="7">
        <v>0</v>
      </c>
      <c r="S36" s="7">
        <v>0</v>
      </c>
      <c r="T36" s="7">
        <v>0</v>
      </c>
      <c r="U36" s="7">
        <v>0</v>
      </c>
      <c r="V36" s="7">
        <v>0</v>
      </c>
      <c r="W36" s="7">
        <v>0</v>
      </c>
      <c r="X36" s="7">
        <v>0</v>
      </c>
      <c r="Y36" s="7">
        <v>0</v>
      </c>
      <c r="Z36" s="7">
        <v>0</v>
      </c>
      <c r="AA36" s="23">
        <f t="shared" si="0"/>
        <v>0</v>
      </c>
    </row>
    <row r="37" spans="1:27" s="87" customFormat="1" x14ac:dyDescent="0.2">
      <c r="A37" s="4" t="s">
        <v>68</v>
      </c>
      <c r="B37" s="6">
        <v>0</v>
      </c>
      <c r="C37" s="6">
        <v>0</v>
      </c>
      <c r="D37" s="6">
        <v>0</v>
      </c>
      <c r="E37" s="6">
        <v>0</v>
      </c>
      <c r="F37" s="7">
        <v>0</v>
      </c>
      <c r="G37" s="7">
        <v>0</v>
      </c>
      <c r="H37" s="7">
        <v>0</v>
      </c>
      <c r="I37" s="7">
        <v>0</v>
      </c>
      <c r="J37" s="7">
        <v>0</v>
      </c>
      <c r="K37" s="7">
        <v>0</v>
      </c>
      <c r="L37" s="7">
        <v>0</v>
      </c>
      <c r="M37" s="7">
        <v>0</v>
      </c>
      <c r="N37" s="7">
        <v>0</v>
      </c>
      <c r="O37" s="7">
        <v>0</v>
      </c>
      <c r="P37" s="7">
        <v>0</v>
      </c>
      <c r="Q37" s="7">
        <v>0</v>
      </c>
      <c r="R37" s="7">
        <v>0</v>
      </c>
      <c r="S37" s="7">
        <v>0</v>
      </c>
      <c r="T37" s="7">
        <v>0</v>
      </c>
      <c r="U37" s="7">
        <v>0</v>
      </c>
      <c r="V37" s="7">
        <v>0</v>
      </c>
      <c r="W37" s="7">
        <v>0</v>
      </c>
      <c r="X37" s="7">
        <v>0</v>
      </c>
      <c r="Y37" s="7">
        <v>0</v>
      </c>
      <c r="Z37" s="7">
        <v>0</v>
      </c>
      <c r="AA37" s="23">
        <f t="shared" si="0"/>
        <v>0</v>
      </c>
    </row>
    <row r="38" spans="1:27" s="87" customFormat="1" x14ac:dyDescent="0.2">
      <c r="A38" s="4" t="s">
        <v>69</v>
      </c>
      <c r="B38" s="6">
        <v>0</v>
      </c>
      <c r="C38" s="6">
        <v>2296.3274366099999</v>
      </c>
      <c r="D38" s="6">
        <v>96.821040800000006</v>
      </c>
      <c r="E38" s="6">
        <v>1450.65875925</v>
      </c>
      <c r="F38" s="7">
        <v>119.49761700000001</v>
      </c>
      <c r="G38" s="7">
        <v>1928.832353</v>
      </c>
      <c r="H38" s="7">
        <v>25.615372019999999</v>
      </c>
      <c r="I38" s="7">
        <v>0</v>
      </c>
      <c r="J38" s="7">
        <v>0</v>
      </c>
      <c r="K38" s="7">
        <v>0</v>
      </c>
      <c r="L38" s="7">
        <v>0</v>
      </c>
      <c r="M38" s="7">
        <v>56.17265304</v>
      </c>
      <c r="N38" s="7">
        <v>140.46088155000001</v>
      </c>
      <c r="O38" s="7">
        <v>65.388400000000004</v>
      </c>
      <c r="P38" s="7">
        <v>0</v>
      </c>
      <c r="Q38" s="7">
        <v>0</v>
      </c>
      <c r="R38" s="7">
        <v>0</v>
      </c>
      <c r="S38" s="7">
        <v>0.138879</v>
      </c>
      <c r="T38" s="7">
        <v>213.98958200000001</v>
      </c>
      <c r="U38" s="7">
        <v>0</v>
      </c>
      <c r="V38" s="7">
        <v>0</v>
      </c>
      <c r="W38" s="7">
        <v>0</v>
      </c>
      <c r="X38" s="7">
        <v>0</v>
      </c>
      <c r="Y38" s="7">
        <v>0</v>
      </c>
      <c r="Z38" s="7">
        <v>0</v>
      </c>
      <c r="AA38" s="23">
        <f t="shared" si="0"/>
        <v>6393.9029742699995</v>
      </c>
    </row>
    <row r="39" spans="1:27" s="87" customFormat="1" ht="24" x14ac:dyDescent="0.2">
      <c r="A39" s="4" t="s">
        <v>70</v>
      </c>
      <c r="B39" s="6">
        <v>0</v>
      </c>
      <c r="C39" s="6">
        <v>0</v>
      </c>
      <c r="D39" s="6">
        <v>0</v>
      </c>
      <c r="E39" s="6">
        <v>0</v>
      </c>
      <c r="F39" s="7">
        <v>0</v>
      </c>
      <c r="G39" s="7">
        <v>0</v>
      </c>
      <c r="H39" s="7">
        <v>0</v>
      </c>
      <c r="I39" s="7">
        <v>0</v>
      </c>
      <c r="J39" s="7">
        <v>0</v>
      </c>
      <c r="K39" s="7">
        <v>0</v>
      </c>
      <c r="L39" s="7">
        <v>0</v>
      </c>
      <c r="M39" s="7">
        <v>0</v>
      </c>
      <c r="N39" s="7">
        <v>0</v>
      </c>
      <c r="O39" s="7">
        <v>0</v>
      </c>
      <c r="P39" s="7">
        <v>0</v>
      </c>
      <c r="Q39" s="7">
        <v>0</v>
      </c>
      <c r="R39" s="7">
        <v>0</v>
      </c>
      <c r="S39" s="7">
        <v>0</v>
      </c>
      <c r="T39" s="7">
        <v>0</v>
      </c>
      <c r="U39" s="7">
        <v>0</v>
      </c>
      <c r="V39" s="7">
        <v>0</v>
      </c>
      <c r="W39" s="7">
        <v>0</v>
      </c>
      <c r="X39" s="7">
        <v>0</v>
      </c>
      <c r="Y39" s="7">
        <v>0</v>
      </c>
      <c r="Z39" s="7">
        <v>0</v>
      </c>
      <c r="AA39" s="23">
        <f t="shared" si="0"/>
        <v>0</v>
      </c>
    </row>
    <row r="40" spans="1:27" s="87" customFormat="1" x14ac:dyDescent="0.2">
      <c r="A40" s="4" t="s">
        <v>71</v>
      </c>
      <c r="B40" s="6">
        <v>0</v>
      </c>
      <c r="C40" s="6">
        <v>11481.63718295</v>
      </c>
      <c r="D40" s="6">
        <v>0</v>
      </c>
      <c r="E40" s="6">
        <v>3920.7225257999999</v>
      </c>
      <c r="F40" s="7">
        <v>0</v>
      </c>
      <c r="G40" s="7">
        <v>0</v>
      </c>
      <c r="H40" s="7">
        <v>0</v>
      </c>
      <c r="I40" s="7">
        <v>0</v>
      </c>
      <c r="J40" s="7">
        <v>0</v>
      </c>
      <c r="K40" s="7">
        <v>0</v>
      </c>
      <c r="L40" s="7">
        <v>0</v>
      </c>
      <c r="M40" s="7">
        <v>0</v>
      </c>
      <c r="N40" s="7">
        <v>0</v>
      </c>
      <c r="O40" s="7">
        <v>0</v>
      </c>
      <c r="P40" s="7">
        <v>11684.717197</v>
      </c>
      <c r="Q40" s="7">
        <v>30.817907659999999</v>
      </c>
      <c r="R40" s="7">
        <v>66.574271039999999</v>
      </c>
      <c r="S40" s="7">
        <v>20378.147412580001</v>
      </c>
      <c r="T40" s="7">
        <v>0</v>
      </c>
      <c r="U40" s="7">
        <v>0</v>
      </c>
      <c r="V40" s="7">
        <v>0</v>
      </c>
      <c r="W40" s="7">
        <v>0</v>
      </c>
      <c r="X40" s="7">
        <v>0</v>
      </c>
      <c r="Y40" s="7">
        <v>0</v>
      </c>
      <c r="Z40" s="7">
        <v>0</v>
      </c>
      <c r="AA40" s="23">
        <f t="shared" si="0"/>
        <v>47562.616497030001</v>
      </c>
    </row>
    <row r="41" spans="1:27" s="87" customFormat="1" x14ac:dyDescent="0.2">
      <c r="A41" s="4" t="s">
        <v>72</v>
      </c>
      <c r="B41" s="6">
        <v>0</v>
      </c>
      <c r="C41" s="6">
        <v>0</v>
      </c>
      <c r="D41" s="6">
        <v>0</v>
      </c>
      <c r="E41" s="6">
        <v>0</v>
      </c>
      <c r="F41" s="7">
        <v>0</v>
      </c>
      <c r="G41" s="7">
        <v>0</v>
      </c>
      <c r="H41" s="7">
        <v>0</v>
      </c>
      <c r="I41" s="7">
        <v>0</v>
      </c>
      <c r="J41" s="7">
        <v>0</v>
      </c>
      <c r="K41" s="7">
        <v>0</v>
      </c>
      <c r="L41" s="7">
        <v>0</v>
      </c>
      <c r="M41" s="7">
        <v>0</v>
      </c>
      <c r="N41" s="7">
        <v>0</v>
      </c>
      <c r="O41" s="7">
        <v>0</v>
      </c>
      <c r="P41" s="7">
        <v>0</v>
      </c>
      <c r="Q41" s="7">
        <v>0</v>
      </c>
      <c r="R41" s="7">
        <v>0</v>
      </c>
      <c r="S41" s="7">
        <v>0</v>
      </c>
      <c r="T41" s="7">
        <v>0</v>
      </c>
      <c r="U41" s="7">
        <v>0</v>
      </c>
      <c r="V41" s="7">
        <v>0</v>
      </c>
      <c r="W41" s="7">
        <v>0</v>
      </c>
      <c r="X41" s="7">
        <v>0</v>
      </c>
      <c r="Y41" s="7">
        <v>0</v>
      </c>
      <c r="Z41" s="7">
        <v>0</v>
      </c>
      <c r="AA41" s="23">
        <f t="shared" si="0"/>
        <v>0</v>
      </c>
    </row>
    <row r="42" spans="1:27" s="87" customFormat="1" x14ac:dyDescent="0.2">
      <c r="A42" s="4" t="s">
        <v>73</v>
      </c>
      <c r="B42" s="6">
        <v>2766.2271664599998</v>
      </c>
      <c r="C42" s="6">
        <v>12508.72667373</v>
      </c>
      <c r="D42" s="6">
        <v>1241.9604833000001</v>
      </c>
      <c r="E42" s="6">
        <v>16407.02294028</v>
      </c>
      <c r="F42" s="7">
        <v>2434.8358549</v>
      </c>
      <c r="G42" s="7">
        <v>7833.6349554500002</v>
      </c>
      <c r="H42" s="7">
        <v>0</v>
      </c>
      <c r="I42" s="7">
        <v>86.93868904</v>
      </c>
      <c r="J42" s="7">
        <v>172.94991017999999</v>
      </c>
      <c r="K42" s="7">
        <v>22.43257397</v>
      </c>
      <c r="L42" s="7">
        <v>21.569168999999999</v>
      </c>
      <c r="M42" s="7">
        <v>1042.38637156</v>
      </c>
      <c r="N42" s="7">
        <v>529.89624761000005</v>
      </c>
      <c r="O42" s="7">
        <v>64.008706930000002</v>
      </c>
      <c r="P42" s="7">
        <v>16014.878728899999</v>
      </c>
      <c r="Q42" s="7">
        <v>907.31200017000003</v>
      </c>
      <c r="R42" s="7">
        <v>1407.8044513699999</v>
      </c>
      <c r="S42" s="7">
        <v>38898.843541540002</v>
      </c>
      <c r="T42" s="7">
        <v>2871.4627461099999</v>
      </c>
      <c r="U42" s="7">
        <v>148.34686600000001</v>
      </c>
      <c r="V42" s="7">
        <v>1343.67343727</v>
      </c>
      <c r="W42" s="7">
        <v>516.19182330000001</v>
      </c>
      <c r="X42" s="7">
        <v>184.09994623</v>
      </c>
      <c r="Y42" s="7">
        <v>135.63923154</v>
      </c>
      <c r="Z42" s="7">
        <v>200.55094955000001</v>
      </c>
      <c r="AA42" s="23">
        <f t="shared" si="0"/>
        <v>107761.39346439001</v>
      </c>
    </row>
    <row r="43" spans="1:27" s="87" customFormat="1" x14ac:dyDescent="0.2">
      <c r="A43" s="4" t="s">
        <v>74</v>
      </c>
      <c r="B43" s="6">
        <v>217.47942972000001</v>
      </c>
      <c r="C43" s="6">
        <v>0</v>
      </c>
      <c r="D43" s="6">
        <v>0</v>
      </c>
      <c r="E43" s="6">
        <v>55.929207699999999</v>
      </c>
      <c r="F43" s="7">
        <v>0</v>
      </c>
      <c r="G43" s="7">
        <v>9.3500951400000005</v>
      </c>
      <c r="H43" s="7">
        <v>0</v>
      </c>
      <c r="I43" s="7">
        <v>0</v>
      </c>
      <c r="J43" s="7">
        <v>3.1107844999999998</v>
      </c>
      <c r="K43" s="7">
        <v>19.79421846</v>
      </c>
      <c r="L43" s="7">
        <v>0</v>
      </c>
      <c r="M43" s="7">
        <v>0</v>
      </c>
      <c r="N43" s="7">
        <v>0</v>
      </c>
      <c r="O43" s="7">
        <v>0</v>
      </c>
      <c r="P43" s="7">
        <v>0</v>
      </c>
      <c r="Q43" s="7">
        <v>2307.1664084899999</v>
      </c>
      <c r="R43" s="7">
        <v>58.899363700000002</v>
      </c>
      <c r="S43" s="7">
        <v>190.00698868999999</v>
      </c>
      <c r="T43" s="7">
        <v>0</v>
      </c>
      <c r="U43" s="7">
        <v>0</v>
      </c>
      <c r="V43" s="7">
        <v>2510.3030834900001</v>
      </c>
      <c r="W43" s="7">
        <v>61.624110000000002</v>
      </c>
      <c r="X43" s="7">
        <v>21.268872129999998</v>
      </c>
      <c r="Y43" s="7">
        <v>15.485486209999999</v>
      </c>
      <c r="Z43" s="7">
        <v>13.507691400000001</v>
      </c>
      <c r="AA43" s="23">
        <f t="shared" si="0"/>
        <v>5483.92573963</v>
      </c>
    </row>
    <row r="44" spans="1:27" s="87" customFormat="1" x14ac:dyDescent="0.2">
      <c r="A44" s="4" t="s">
        <v>75</v>
      </c>
      <c r="B44" s="6">
        <v>0</v>
      </c>
      <c r="C44" s="6">
        <v>0</v>
      </c>
      <c r="D44" s="6">
        <v>0</v>
      </c>
      <c r="E44" s="6">
        <v>0</v>
      </c>
      <c r="F44" s="7">
        <v>0</v>
      </c>
      <c r="G44" s="7">
        <v>0</v>
      </c>
      <c r="H44" s="7">
        <v>0</v>
      </c>
      <c r="I44" s="7">
        <v>0</v>
      </c>
      <c r="J44" s="7">
        <v>0</v>
      </c>
      <c r="K44" s="7">
        <v>0</v>
      </c>
      <c r="L44" s="7">
        <v>0</v>
      </c>
      <c r="M44" s="7">
        <v>0</v>
      </c>
      <c r="N44" s="7">
        <v>0</v>
      </c>
      <c r="O44" s="7">
        <v>0</v>
      </c>
      <c r="P44" s="7">
        <v>0</v>
      </c>
      <c r="Q44" s="7">
        <v>0</v>
      </c>
      <c r="R44" s="7">
        <v>0</v>
      </c>
      <c r="S44" s="7">
        <v>0</v>
      </c>
      <c r="T44" s="7">
        <v>0</v>
      </c>
      <c r="U44" s="7">
        <v>0</v>
      </c>
      <c r="V44" s="7">
        <v>0</v>
      </c>
      <c r="W44" s="7">
        <v>0</v>
      </c>
      <c r="X44" s="7">
        <v>0</v>
      </c>
      <c r="Y44" s="7">
        <v>0</v>
      </c>
      <c r="Z44" s="7">
        <v>0</v>
      </c>
      <c r="AA44" s="23">
        <f t="shared" si="0"/>
        <v>0</v>
      </c>
    </row>
    <row r="45" spans="1:27" s="87" customFormat="1" x14ac:dyDescent="0.2">
      <c r="A45" s="10" t="s">
        <v>76</v>
      </c>
      <c r="B45" s="11">
        <v>8436.3609434800001</v>
      </c>
      <c r="C45" s="11">
        <v>26014.409475320001</v>
      </c>
      <c r="D45" s="11">
        <v>437.43189416000001</v>
      </c>
      <c r="E45" s="11">
        <v>18495.483404480001</v>
      </c>
      <c r="F45" s="12">
        <v>351.14975879999997</v>
      </c>
      <c r="G45" s="12">
        <v>17266.7808616</v>
      </c>
      <c r="H45" s="12">
        <v>3.1485920000000001E-2</v>
      </c>
      <c r="I45" s="12">
        <v>0</v>
      </c>
      <c r="J45" s="12">
        <v>2295.9490103100002</v>
      </c>
      <c r="K45" s="12">
        <v>11.43683762</v>
      </c>
      <c r="L45" s="12">
        <v>15.883438999999999</v>
      </c>
      <c r="M45" s="12">
        <v>422.83557350000001</v>
      </c>
      <c r="N45" s="12">
        <v>114.81165461000001</v>
      </c>
      <c r="O45" s="12">
        <v>6.8117363199999996</v>
      </c>
      <c r="P45" s="12">
        <v>23959.074137510001</v>
      </c>
      <c r="Q45" s="12">
        <v>2833.6504287100001</v>
      </c>
      <c r="R45" s="12">
        <v>71.602426070000007</v>
      </c>
      <c r="S45" s="12">
        <v>1475.16511799</v>
      </c>
      <c r="T45" s="12">
        <v>24.665678889999999</v>
      </c>
      <c r="U45" s="12">
        <v>68.294404</v>
      </c>
      <c r="V45" s="12">
        <v>538.51746720000006</v>
      </c>
      <c r="W45" s="12">
        <v>87.397370670000001</v>
      </c>
      <c r="X45" s="12">
        <v>15.67967544</v>
      </c>
      <c r="Y45" s="12">
        <v>39.187026469999999</v>
      </c>
      <c r="Z45" s="12">
        <v>46.871492879999998</v>
      </c>
      <c r="AA45" s="23">
        <f t="shared" si="0"/>
        <v>103029.48130095001</v>
      </c>
    </row>
    <row r="46" spans="1:27" s="23" customFormat="1" x14ac:dyDescent="0.2">
      <c r="A46" s="10" t="s">
        <v>77</v>
      </c>
      <c r="B46" s="11">
        <v>8436.3609434800001</v>
      </c>
      <c r="C46" s="11">
        <v>26014.409475320001</v>
      </c>
      <c r="D46" s="11">
        <v>437.43189416000001</v>
      </c>
      <c r="E46" s="11">
        <v>18495.483404480001</v>
      </c>
      <c r="F46" s="12">
        <v>351.14975879999997</v>
      </c>
      <c r="G46" s="12">
        <v>17266.7808616</v>
      </c>
      <c r="H46" s="12">
        <v>3.1485920000000001E-2</v>
      </c>
      <c r="I46" s="12">
        <v>0</v>
      </c>
      <c r="J46" s="12">
        <v>2275.4230132900002</v>
      </c>
      <c r="K46" s="12">
        <v>11.43683762</v>
      </c>
      <c r="L46" s="12">
        <v>15.883438999999999</v>
      </c>
      <c r="M46" s="12">
        <v>422.83557350000001</v>
      </c>
      <c r="N46" s="12">
        <v>114.81165461000001</v>
      </c>
      <c r="O46" s="12">
        <v>6.8117363199999996</v>
      </c>
      <c r="P46" s="12">
        <v>23959.074137510001</v>
      </c>
      <c r="Q46" s="12">
        <v>2833.6504287100001</v>
      </c>
      <c r="R46" s="12">
        <v>71.602426070000007</v>
      </c>
      <c r="S46" s="12">
        <v>428.25811800000002</v>
      </c>
      <c r="T46" s="12">
        <v>24.665678889999999</v>
      </c>
      <c r="U46" s="12">
        <v>68.294404</v>
      </c>
      <c r="V46" s="12">
        <v>538.51746720000006</v>
      </c>
      <c r="W46" s="12">
        <v>87.397370670000001</v>
      </c>
      <c r="X46" s="12">
        <v>15.67967544</v>
      </c>
      <c r="Y46" s="12">
        <v>39.187026469999999</v>
      </c>
      <c r="Z46" s="12">
        <v>46.871492879999998</v>
      </c>
      <c r="AA46" s="23">
        <f t="shared" si="0"/>
        <v>101962.04830394</v>
      </c>
    </row>
    <row r="47" spans="1:27" s="23" customFormat="1" x14ac:dyDescent="0.2">
      <c r="A47" s="4" t="s">
        <v>78</v>
      </c>
      <c r="B47" s="6">
        <v>8436.3609434800001</v>
      </c>
      <c r="C47" s="6">
        <v>23666.3087146</v>
      </c>
      <c r="D47" s="6">
        <v>437.43189416000001</v>
      </c>
      <c r="E47" s="6">
        <v>16731.804403189999</v>
      </c>
      <c r="F47" s="7">
        <v>351.14975879999997</v>
      </c>
      <c r="G47" s="7">
        <v>16895.314898500001</v>
      </c>
      <c r="H47" s="7">
        <v>3.1485920000000001E-2</v>
      </c>
      <c r="I47" s="7">
        <v>0</v>
      </c>
      <c r="J47" s="7">
        <v>2275.4230132900002</v>
      </c>
      <c r="K47" s="7">
        <v>11.43683762</v>
      </c>
      <c r="L47" s="7">
        <v>15.883438999999999</v>
      </c>
      <c r="M47" s="7">
        <v>422.83557350000001</v>
      </c>
      <c r="N47" s="7">
        <v>114.81165461000001</v>
      </c>
      <c r="O47" s="7">
        <v>6.8117363199999996</v>
      </c>
      <c r="P47" s="7">
        <v>8696.5596158499993</v>
      </c>
      <c r="Q47" s="7">
        <v>563.80049545999998</v>
      </c>
      <c r="R47" s="7">
        <v>71.602426070000007</v>
      </c>
      <c r="S47" s="7">
        <v>428.25811800000002</v>
      </c>
      <c r="T47" s="7">
        <v>24.665678889999999</v>
      </c>
      <c r="U47" s="7">
        <v>68.294404</v>
      </c>
      <c r="V47" s="7">
        <v>538.51746720000006</v>
      </c>
      <c r="W47" s="7">
        <v>87.397370670000001</v>
      </c>
      <c r="X47" s="7">
        <v>15.67967544</v>
      </c>
      <c r="Y47" s="7">
        <v>39.187026469999999</v>
      </c>
      <c r="Z47" s="7">
        <v>46.871492879999998</v>
      </c>
      <c r="AA47" s="23">
        <f t="shared" si="0"/>
        <v>79946.438123920001</v>
      </c>
    </row>
    <row r="48" spans="1:27" s="87" customFormat="1" x14ac:dyDescent="0.2">
      <c r="A48" s="4" t="s">
        <v>79</v>
      </c>
      <c r="B48" s="6">
        <v>0</v>
      </c>
      <c r="C48" s="6">
        <v>2348.1007607199999</v>
      </c>
      <c r="D48" s="6">
        <v>0</v>
      </c>
      <c r="E48" s="6">
        <v>1763.6790012900001</v>
      </c>
      <c r="F48" s="7">
        <v>0</v>
      </c>
      <c r="G48" s="7">
        <v>371.46596310000001</v>
      </c>
      <c r="H48" s="7">
        <v>0</v>
      </c>
      <c r="I48" s="7">
        <v>0</v>
      </c>
      <c r="J48" s="7">
        <v>0</v>
      </c>
      <c r="K48" s="7">
        <v>0</v>
      </c>
      <c r="L48" s="7">
        <v>0</v>
      </c>
      <c r="M48" s="7">
        <v>0</v>
      </c>
      <c r="N48" s="7">
        <v>0</v>
      </c>
      <c r="O48" s="7">
        <v>0</v>
      </c>
      <c r="P48" s="7">
        <v>15262.514521659999</v>
      </c>
      <c r="Q48" s="7">
        <v>2269.84993325</v>
      </c>
      <c r="R48" s="7">
        <v>0</v>
      </c>
      <c r="S48" s="7">
        <v>0</v>
      </c>
      <c r="T48" s="7">
        <v>0</v>
      </c>
      <c r="U48" s="7">
        <v>0</v>
      </c>
      <c r="V48" s="7">
        <v>0</v>
      </c>
      <c r="W48" s="7">
        <v>0</v>
      </c>
      <c r="X48" s="7">
        <v>0</v>
      </c>
      <c r="Y48" s="7">
        <v>0</v>
      </c>
      <c r="Z48" s="7">
        <v>0</v>
      </c>
      <c r="AA48" s="23">
        <f t="shared" si="0"/>
        <v>22015.610180019998</v>
      </c>
    </row>
    <row r="49" spans="1:27" s="87" customFormat="1" x14ac:dyDescent="0.2">
      <c r="A49" s="10" t="s">
        <v>80</v>
      </c>
      <c r="B49" s="11">
        <v>0</v>
      </c>
      <c r="C49" s="11">
        <v>0</v>
      </c>
      <c r="D49" s="11">
        <v>0</v>
      </c>
      <c r="E49" s="11">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23">
        <f t="shared" si="0"/>
        <v>0</v>
      </c>
    </row>
    <row r="50" spans="1:27" s="23" customFormat="1" x14ac:dyDescent="0.2">
      <c r="A50" s="4" t="s">
        <v>81</v>
      </c>
      <c r="B50" s="6">
        <v>0</v>
      </c>
      <c r="C50" s="6">
        <v>0</v>
      </c>
      <c r="D50" s="6">
        <v>0</v>
      </c>
      <c r="E50" s="6">
        <v>0</v>
      </c>
      <c r="F50" s="7">
        <v>0</v>
      </c>
      <c r="G50" s="7">
        <v>0</v>
      </c>
      <c r="H50" s="7">
        <v>0</v>
      </c>
      <c r="I50" s="7">
        <v>0</v>
      </c>
      <c r="J50" s="7">
        <v>0</v>
      </c>
      <c r="K50" s="7">
        <v>0</v>
      </c>
      <c r="L50" s="7">
        <v>0</v>
      </c>
      <c r="M50" s="7">
        <v>0</v>
      </c>
      <c r="N50" s="7">
        <v>0</v>
      </c>
      <c r="O50" s="7">
        <v>0</v>
      </c>
      <c r="P50" s="7">
        <v>0</v>
      </c>
      <c r="Q50" s="7">
        <v>0</v>
      </c>
      <c r="R50" s="7">
        <v>0</v>
      </c>
      <c r="S50" s="7">
        <v>0</v>
      </c>
      <c r="T50" s="7">
        <v>0</v>
      </c>
      <c r="U50" s="7">
        <v>0</v>
      </c>
      <c r="V50" s="7">
        <v>0</v>
      </c>
      <c r="W50" s="7">
        <v>0</v>
      </c>
      <c r="X50" s="7">
        <v>0</v>
      </c>
      <c r="Y50" s="7">
        <v>0</v>
      </c>
      <c r="Z50" s="7">
        <v>0</v>
      </c>
      <c r="AA50" s="23">
        <f t="shared" si="0"/>
        <v>0</v>
      </c>
    </row>
    <row r="51" spans="1:27" s="87" customFormat="1" x14ac:dyDescent="0.2">
      <c r="A51" s="4" t="s">
        <v>82</v>
      </c>
      <c r="B51" s="6">
        <v>0</v>
      </c>
      <c r="C51" s="6">
        <v>0</v>
      </c>
      <c r="D51" s="6">
        <v>0</v>
      </c>
      <c r="E51" s="6">
        <v>0</v>
      </c>
      <c r="F51" s="7">
        <v>0</v>
      </c>
      <c r="G51" s="7">
        <v>0</v>
      </c>
      <c r="H51" s="7">
        <v>0</v>
      </c>
      <c r="I51" s="7">
        <v>0</v>
      </c>
      <c r="J51" s="7">
        <v>0</v>
      </c>
      <c r="K51" s="7">
        <v>0</v>
      </c>
      <c r="L51" s="7">
        <v>0</v>
      </c>
      <c r="M51" s="7">
        <v>0</v>
      </c>
      <c r="N51" s="7">
        <v>0</v>
      </c>
      <c r="O51" s="7">
        <v>0</v>
      </c>
      <c r="P51" s="7">
        <v>0</v>
      </c>
      <c r="Q51" s="7">
        <v>0</v>
      </c>
      <c r="R51" s="7">
        <v>0</v>
      </c>
      <c r="S51" s="7">
        <v>0</v>
      </c>
      <c r="T51" s="7">
        <v>0</v>
      </c>
      <c r="U51" s="7">
        <v>0</v>
      </c>
      <c r="V51" s="7">
        <v>0</v>
      </c>
      <c r="W51" s="7">
        <v>0</v>
      </c>
      <c r="X51" s="7">
        <v>0</v>
      </c>
      <c r="Y51" s="7">
        <v>0</v>
      </c>
      <c r="Z51" s="7">
        <v>0</v>
      </c>
      <c r="AA51" s="23">
        <f t="shared" si="0"/>
        <v>0</v>
      </c>
    </row>
    <row r="52" spans="1:27" s="87" customFormat="1" x14ac:dyDescent="0.2">
      <c r="A52" s="10" t="s">
        <v>83</v>
      </c>
      <c r="B52" s="11">
        <v>0</v>
      </c>
      <c r="C52" s="11">
        <v>0</v>
      </c>
      <c r="D52" s="11">
        <v>0</v>
      </c>
      <c r="E52" s="11">
        <v>0</v>
      </c>
      <c r="F52" s="12">
        <v>0</v>
      </c>
      <c r="G52" s="12">
        <v>0</v>
      </c>
      <c r="H52" s="12">
        <v>0</v>
      </c>
      <c r="I52" s="12">
        <v>0</v>
      </c>
      <c r="J52" s="12">
        <v>20.525997019999998</v>
      </c>
      <c r="K52" s="12">
        <v>0</v>
      </c>
      <c r="L52" s="12">
        <v>0</v>
      </c>
      <c r="M52" s="12">
        <v>0</v>
      </c>
      <c r="N52" s="12">
        <v>0</v>
      </c>
      <c r="O52" s="12">
        <v>0</v>
      </c>
      <c r="P52" s="12">
        <v>0</v>
      </c>
      <c r="Q52" s="12">
        <v>0</v>
      </c>
      <c r="R52" s="12">
        <v>0</v>
      </c>
      <c r="S52" s="12">
        <v>1046.90699999</v>
      </c>
      <c r="T52" s="12">
        <v>0</v>
      </c>
      <c r="U52" s="12">
        <v>0</v>
      </c>
      <c r="V52" s="12">
        <v>0</v>
      </c>
      <c r="W52" s="12">
        <v>0</v>
      </c>
      <c r="X52" s="12">
        <v>0</v>
      </c>
      <c r="Y52" s="12">
        <v>0</v>
      </c>
      <c r="Z52" s="12">
        <v>0</v>
      </c>
      <c r="AA52" s="23">
        <f t="shared" si="0"/>
        <v>1067.43299701</v>
      </c>
    </row>
    <row r="53" spans="1:27" s="23" customFormat="1" x14ac:dyDescent="0.2">
      <c r="A53" s="4" t="s">
        <v>58</v>
      </c>
      <c r="B53" s="6">
        <v>0</v>
      </c>
      <c r="C53" s="6">
        <v>0</v>
      </c>
      <c r="D53" s="6">
        <v>0</v>
      </c>
      <c r="E53" s="6">
        <v>0</v>
      </c>
      <c r="F53" s="7">
        <v>0</v>
      </c>
      <c r="G53" s="7">
        <v>0</v>
      </c>
      <c r="H53" s="7">
        <v>0</v>
      </c>
      <c r="I53" s="7">
        <v>0</v>
      </c>
      <c r="J53" s="7">
        <v>0</v>
      </c>
      <c r="K53" s="7">
        <v>0</v>
      </c>
      <c r="L53" s="7">
        <v>0</v>
      </c>
      <c r="M53" s="7">
        <v>0</v>
      </c>
      <c r="N53" s="7">
        <v>0</v>
      </c>
      <c r="O53" s="7">
        <v>0</v>
      </c>
      <c r="P53" s="7">
        <v>0</v>
      </c>
      <c r="Q53" s="7">
        <v>0</v>
      </c>
      <c r="R53" s="7">
        <v>0</v>
      </c>
      <c r="S53" s="7">
        <v>0</v>
      </c>
      <c r="T53" s="7">
        <v>0</v>
      </c>
      <c r="U53" s="7">
        <v>0</v>
      </c>
      <c r="V53" s="7">
        <v>0</v>
      </c>
      <c r="W53" s="7">
        <v>0</v>
      </c>
      <c r="X53" s="7">
        <v>0</v>
      </c>
      <c r="Y53" s="7">
        <v>0</v>
      </c>
      <c r="Z53" s="7">
        <v>0</v>
      </c>
      <c r="AA53" s="23">
        <f t="shared" si="0"/>
        <v>0</v>
      </c>
    </row>
    <row r="54" spans="1:27" s="87" customFormat="1" x14ac:dyDescent="0.2">
      <c r="A54" s="4" t="s">
        <v>84</v>
      </c>
      <c r="B54" s="6">
        <v>0</v>
      </c>
      <c r="C54" s="6">
        <v>0</v>
      </c>
      <c r="D54" s="6">
        <v>0</v>
      </c>
      <c r="E54" s="6">
        <v>0</v>
      </c>
      <c r="F54" s="7">
        <v>0</v>
      </c>
      <c r="G54" s="7">
        <v>0</v>
      </c>
      <c r="H54" s="7">
        <v>0</v>
      </c>
      <c r="I54" s="7">
        <v>0</v>
      </c>
      <c r="J54" s="7">
        <v>0</v>
      </c>
      <c r="K54" s="7">
        <v>0</v>
      </c>
      <c r="L54" s="7">
        <v>0</v>
      </c>
      <c r="M54" s="7">
        <v>0</v>
      </c>
      <c r="N54" s="7">
        <v>0</v>
      </c>
      <c r="O54" s="7">
        <v>0</v>
      </c>
      <c r="P54" s="7">
        <v>0</v>
      </c>
      <c r="Q54" s="7">
        <v>0</v>
      </c>
      <c r="R54" s="7">
        <v>0</v>
      </c>
      <c r="S54" s="7">
        <v>0</v>
      </c>
      <c r="T54" s="7">
        <v>0</v>
      </c>
      <c r="U54" s="7">
        <v>0</v>
      </c>
      <c r="V54" s="7">
        <v>0</v>
      </c>
      <c r="W54" s="7">
        <v>0</v>
      </c>
      <c r="X54" s="7">
        <v>0</v>
      </c>
      <c r="Y54" s="7">
        <v>0</v>
      </c>
      <c r="Z54" s="7">
        <v>0</v>
      </c>
      <c r="AA54" s="23">
        <f t="shared" si="0"/>
        <v>0</v>
      </c>
    </row>
    <row r="55" spans="1:27" s="87" customFormat="1" x14ac:dyDescent="0.2">
      <c r="A55" s="4" t="s">
        <v>63</v>
      </c>
      <c r="B55" s="6">
        <v>0</v>
      </c>
      <c r="C55" s="6">
        <v>0</v>
      </c>
      <c r="D55" s="6">
        <v>0</v>
      </c>
      <c r="E55" s="6">
        <v>0</v>
      </c>
      <c r="F55" s="7">
        <v>0</v>
      </c>
      <c r="G55" s="7">
        <v>0</v>
      </c>
      <c r="H55" s="7">
        <v>0</v>
      </c>
      <c r="I55" s="7">
        <v>0</v>
      </c>
      <c r="J55" s="7">
        <v>0</v>
      </c>
      <c r="K55" s="7">
        <v>0</v>
      </c>
      <c r="L55" s="7">
        <v>0</v>
      </c>
      <c r="M55" s="7">
        <v>0</v>
      </c>
      <c r="N55" s="7">
        <v>0</v>
      </c>
      <c r="O55" s="7">
        <v>0</v>
      </c>
      <c r="P55" s="7">
        <v>0</v>
      </c>
      <c r="Q55" s="7">
        <v>0</v>
      </c>
      <c r="R55" s="7">
        <v>0</v>
      </c>
      <c r="S55" s="7">
        <v>0</v>
      </c>
      <c r="T55" s="7">
        <v>0</v>
      </c>
      <c r="U55" s="7">
        <v>0</v>
      </c>
      <c r="V55" s="7">
        <v>0</v>
      </c>
      <c r="W55" s="7">
        <v>0</v>
      </c>
      <c r="X55" s="7">
        <v>0</v>
      </c>
      <c r="Y55" s="7">
        <v>0</v>
      </c>
      <c r="Z55" s="7">
        <v>0</v>
      </c>
      <c r="AA55" s="23">
        <f t="shared" si="0"/>
        <v>0</v>
      </c>
    </row>
    <row r="56" spans="1:27" s="87" customFormat="1" x14ac:dyDescent="0.2">
      <c r="A56" s="4" t="s">
        <v>65</v>
      </c>
      <c r="B56" s="6">
        <v>0</v>
      </c>
      <c r="C56" s="6">
        <v>0</v>
      </c>
      <c r="D56" s="6">
        <v>0</v>
      </c>
      <c r="E56" s="6">
        <v>0</v>
      </c>
      <c r="F56" s="7">
        <v>0</v>
      </c>
      <c r="G56" s="7">
        <v>0</v>
      </c>
      <c r="H56" s="7">
        <v>0</v>
      </c>
      <c r="I56" s="7">
        <v>0</v>
      </c>
      <c r="J56" s="7">
        <v>0</v>
      </c>
      <c r="K56" s="7">
        <v>0</v>
      </c>
      <c r="L56" s="7">
        <v>0</v>
      </c>
      <c r="M56" s="7">
        <v>0</v>
      </c>
      <c r="N56" s="7">
        <v>0</v>
      </c>
      <c r="O56" s="7">
        <v>0</v>
      </c>
      <c r="P56" s="7">
        <v>0</v>
      </c>
      <c r="Q56" s="7">
        <v>0</v>
      </c>
      <c r="R56" s="7">
        <v>0</v>
      </c>
      <c r="S56" s="7">
        <v>0</v>
      </c>
      <c r="T56" s="7">
        <v>0</v>
      </c>
      <c r="U56" s="7">
        <v>0</v>
      </c>
      <c r="V56" s="7">
        <v>0</v>
      </c>
      <c r="W56" s="7">
        <v>0</v>
      </c>
      <c r="X56" s="7">
        <v>0</v>
      </c>
      <c r="Y56" s="7">
        <v>0</v>
      </c>
      <c r="Z56" s="7">
        <v>0</v>
      </c>
      <c r="AA56" s="23">
        <f t="shared" si="0"/>
        <v>0</v>
      </c>
    </row>
    <row r="57" spans="1:27" s="87" customFormat="1" x14ac:dyDescent="0.2">
      <c r="A57" s="4" t="s">
        <v>85</v>
      </c>
      <c r="B57" s="6">
        <v>0</v>
      </c>
      <c r="C57" s="6">
        <v>0</v>
      </c>
      <c r="D57" s="6">
        <v>0</v>
      </c>
      <c r="E57" s="6">
        <v>0</v>
      </c>
      <c r="F57" s="7">
        <v>0</v>
      </c>
      <c r="G57" s="7">
        <v>0</v>
      </c>
      <c r="H57" s="7">
        <v>0</v>
      </c>
      <c r="I57" s="7">
        <v>0</v>
      </c>
      <c r="J57" s="7">
        <v>0</v>
      </c>
      <c r="K57" s="7">
        <v>0</v>
      </c>
      <c r="L57" s="7">
        <v>0</v>
      </c>
      <c r="M57" s="7">
        <v>0</v>
      </c>
      <c r="N57" s="7">
        <v>0</v>
      </c>
      <c r="O57" s="7">
        <v>0</v>
      </c>
      <c r="P57" s="7">
        <v>0</v>
      </c>
      <c r="Q57" s="7">
        <v>0</v>
      </c>
      <c r="R57" s="7">
        <v>0</v>
      </c>
      <c r="S57" s="7">
        <v>0</v>
      </c>
      <c r="T57" s="7">
        <v>0</v>
      </c>
      <c r="U57" s="7">
        <v>0</v>
      </c>
      <c r="V57" s="7">
        <v>0</v>
      </c>
      <c r="W57" s="7">
        <v>0</v>
      </c>
      <c r="X57" s="7">
        <v>0</v>
      </c>
      <c r="Y57" s="7">
        <v>0</v>
      </c>
      <c r="Z57" s="7">
        <v>0</v>
      </c>
      <c r="AA57" s="23">
        <f t="shared" si="0"/>
        <v>0</v>
      </c>
    </row>
    <row r="58" spans="1:27" s="23" customFormat="1" x14ac:dyDescent="0.2">
      <c r="A58" s="4" t="s">
        <v>86</v>
      </c>
      <c r="B58" s="6">
        <v>0</v>
      </c>
      <c r="C58" s="6">
        <v>0</v>
      </c>
      <c r="D58" s="6">
        <v>0</v>
      </c>
      <c r="E58" s="6">
        <v>0</v>
      </c>
      <c r="F58" s="7">
        <v>0</v>
      </c>
      <c r="G58" s="7">
        <v>0</v>
      </c>
      <c r="H58" s="7">
        <v>0</v>
      </c>
      <c r="I58" s="7">
        <v>0</v>
      </c>
      <c r="J58" s="7">
        <v>0</v>
      </c>
      <c r="K58" s="7">
        <v>0</v>
      </c>
      <c r="L58" s="7">
        <v>0</v>
      </c>
      <c r="M58" s="7">
        <v>0</v>
      </c>
      <c r="N58" s="7">
        <v>0</v>
      </c>
      <c r="O58" s="7">
        <v>0</v>
      </c>
      <c r="P58" s="7">
        <v>0</v>
      </c>
      <c r="Q58" s="7">
        <v>0</v>
      </c>
      <c r="R58" s="7">
        <v>0</v>
      </c>
      <c r="S58" s="7">
        <v>0</v>
      </c>
      <c r="T58" s="7">
        <v>0</v>
      </c>
      <c r="U58" s="7">
        <v>0</v>
      </c>
      <c r="V58" s="7">
        <v>0</v>
      </c>
      <c r="W58" s="7">
        <v>0</v>
      </c>
      <c r="X58" s="7">
        <v>0</v>
      </c>
      <c r="Y58" s="7">
        <v>0</v>
      </c>
      <c r="Z58" s="7">
        <v>0</v>
      </c>
      <c r="AA58" s="23">
        <f t="shared" si="0"/>
        <v>0</v>
      </c>
    </row>
    <row r="59" spans="1:27" s="87" customFormat="1" x14ac:dyDescent="0.2">
      <c r="A59" s="4" t="s">
        <v>67</v>
      </c>
      <c r="B59" s="6">
        <v>0</v>
      </c>
      <c r="C59" s="6">
        <v>0</v>
      </c>
      <c r="D59" s="6">
        <v>0</v>
      </c>
      <c r="E59" s="6">
        <v>0</v>
      </c>
      <c r="F59" s="7">
        <v>0</v>
      </c>
      <c r="G59" s="7">
        <v>0</v>
      </c>
      <c r="H59" s="7">
        <v>0</v>
      </c>
      <c r="I59" s="7">
        <v>0</v>
      </c>
      <c r="J59" s="7">
        <v>0</v>
      </c>
      <c r="K59" s="7">
        <v>0</v>
      </c>
      <c r="L59" s="7">
        <v>0</v>
      </c>
      <c r="M59" s="7">
        <v>0</v>
      </c>
      <c r="N59" s="7">
        <v>0</v>
      </c>
      <c r="O59" s="7">
        <v>0</v>
      </c>
      <c r="P59" s="7">
        <v>0</v>
      </c>
      <c r="Q59" s="7">
        <v>0</v>
      </c>
      <c r="R59" s="7">
        <v>0</v>
      </c>
      <c r="S59" s="7">
        <v>0</v>
      </c>
      <c r="T59" s="7">
        <v>0</v>
      </c>
      <c r="U59" s="7">
        <v>0</v>
      </c>
      <c r="V59" s="7">
        <v>0</v>
      </c>
      <c r="W59" s="7">
        <v>0</v>
      </c>
      <c r="X59" s="7">
        <v>0</v>
      </c>
      <c r="Y59" s="7">
        <v>0</v>
      </c>
      <c r="Z59" s="7">
        <v>0</v>
      </c>
      <c r="AA59" s="23">
        <f t="shared" si="0"/>
        <v>0</v>
      </c>
    </row>
    <row r="60" spans="1:27" s="87" customFormat="1" ht="24" x14ac:dyDescent="0.2">
      <c r="A60" s="4" t="s">
        <v>87</v>
      </c>
      <c r="B60" s="6">
        <v>0</v>
      </c>
      <c r="C60" s="6">
        <v>0</v>
      </c>
      <c r="D60" s="6">
        <v>0</v>
      </c>
      <c r="E60" s="6">
        <v>0</v>
      </c>
      <c r="F60" s="7">
        <v>0</v>
      </c>
      <c r="G60" s="7">
        <v>0</v>
      </c>
      <c r="H60" s="7">
        <v>0</v>
      </c>
      <c r="I60" s="7">
        <v>0</v>
      </c>
      <c r="J60" s="7">
        <v>0</v>
      </c>
      <c r="K60" s="7">
        <v>0</v>
      </c>
      <c r="L60" s="7">
        <v>0</v>
      </c>
      <c r="M60" s="7">
        <v>0</v>
      </c>
      <c r="N60" s="7">
        <v>0</v>
      </c>
      <c r="O60" s="7">
        <v>0</v>
      </c>
      <c r="P60" s="7">
        <v>0</v>
      </c>
      <c r="Q60" s="7">
        <v>0</v>
      </c>
      <c r="R60" s="7">
        <v>0</v>
      </c>
      <c r="S60" s="7">
        <v>0</v>
      </c>
      <c r="T60" s="7">
        <v>0</v>
      </c>
      <c r="U60" s="7">
        <v>0</v>
      </c>
      <c r="V60" s="7">
        <v>0</v>
      </c>
      <c r="W60" s="7">
        <v>0</v>
      </c>
      <c r="X60" s="7">
        <v>0</v>
      </c>
      <c r="Y60" s="7">
        <v>0</v>
      </c>
      <c r="Z60" s="7">
        <v>0</v>
      </c>
      <c r="AA60" s="23">
        <f t="shared" si="0"/>
        <v>0</v>
      </c>
    </row>
    <row r="61" spans="1:27" x14ac:dyDescent="0.2">
      <c r="A61" s="4" t="s">
        <v>69</v>
      </c>
      <c r="B61" s="6">
        <v>0</v>
      </c>
      <c r="C61" s="6">
        <v>0</v>
      </c>
      <c r="D61" s="6">
        <v>0</v>
      </c>
      <c r="E61" s="6">
        <v>0</v>
      </c>
      <c r="F61" s="7">
        <v>0</v>
      </c>
      <c r="G61" s="7">
        <v>0</v>
      </c>
      <c r="H61" s="7">
        <v>0</v>
      </c>
      <c r="I61" s="7">
        <v>0</v>
      </c>
      <c r="J61" s="7">
        <v>0</v>
      </c>
      <c r="K61" s="7">
        <v>0</v>
      </c>
      <c r="L61" s="7">
        <v>0</v>
      </c>
      <c r="M61" s="7">
        <v>0</v>
      </c>
      <c r="N61" s="7">
        <v>0</v>
      </c>
      <c r="O61" s="7">
        <v>0</v>
      </c>
      <c r="P61" s="7">
        <v>0</v>
      </c>
      <c r="Q61" s="7">
        <v>0</v>
      </c>
      <c r="R61" s="7">
        <v>0</v>
      </c>
      <c r="S61" s="7">
        <v>0</v>
      </c>
      <c r="T61" s="7">
        <v>0</v>
      </c>
      <c r="U61" s="7">
        <v>0</v>
      </c>
      <c r="V61" s="7">
        <v>0</v>
      </c>
      <c r="W61" s="7">
        <v>0</v>
      </c>
      <c r="X61" s="7">
        <v>0</v>
      </c>
      <c r="Y61" s="7">
        <v>0</v>
      </c>
      <c r="Z61" s="7">
        <v>0</v>
      </c>
      <c r="AA61" s="23">
        <f t="shared" si="0"/>
        <v>0</v>
      </c>
    </row>
    <row r="62" spans="1:27" x14ac:dyDescent="0.2">
      <c r="A62" s="4" t="s">
        <v>71</v>
      </c>
      <c r="B62" s="6">
        <v>0</v>
      </c>
      <c r="C62" s="6">
        <v>0</v>
      </c>
      <c r="D62" s="6">
        <v>0</v>
      </c>
      <c r="E62" s="6">
        <v>0</v>
      </c>
      <c r="F62" s="7">
        <v>0</v>
      </c>
      <c r="G62" s="7">
        <v>0</v>
      </c>
      <c r="H62" s="7">
        <v>0</v>
      </c>
      <c r="I62" s="7">
        <v>0</v>
      </c>
      <c r="J62" s="7">
        <v>0</v>
      </c>
      <c r="K62" s="7">
        <v>0</v>
      </c>
      <c r="L62" s="7">
        <v>0</v>
      </c>
      <c r="M62" s="7">
        <v>0</v>
      </c>
      <c r="N62" s="7">
        <v>0</v>
      </c>
      <c r="O62" s="7">
        <v>0</v>
      </c>
      <c r="P62" s="7">
        <v>0</v>
      </c>
      <c r="Q62" s="7">
        <v>0</v>
      </c>
      <c r="R62" s="7">
        <v>0</v>
      </c>
      <c r="S62" s="7">
        <v>0</v>
      </c>
      <c r="T62" s="7">
        <v>0</v>
      </c>
      <c r="U62" s="7">
        <v>0</v>
      </c>
      <c r="V62" s="7">
        <v>0</v>
      </c>
      <c r="W62" s="7">
        <v>0</v>
      </c>
      <c r="X62" s="7">
        <v>0</v>
      </c>
      <c r="Y62" s="7">
        <v>0</v>
      </c>
      <c r="Z62" s="7">
        <v>0</v>
      </c>
      <c r="AA62" s="23">
        <f t="shared" si="0"/>
        <v>0</v>
      </c>
    </row>
    <row r="63" spans="1:27" x14ac:dyDescent="0.2">
      <c r="A63" s="4" t="s">
        <v>72</v>
      </c>
      <c r="B63" s="6">
        <v>0</v>
      </c>
      <c r="C63" s="6">
        <v>0</v>
      </c>
      <c r="D63" s="6">
        <v>0</v>
      </c>
      <c r="E63" s="6">
        <v>0</v>
      </c>
      <c r="F63" s="7">
        <v>0</v>
      </c>
      <c r="G63" s="7">
        <v>0</v>
      </c>
      <c r="H63" s="7">
        <v>0</v>
      </c>
      <c r="I63" s="7">
        <v>0</v>
      </c>
      <c r="J63" s="7">
        <v>0</v>
      </c>
      <c r="K63" s="7">
        <v>0</v>
      </c>
      <c r="L63" s="7">
        <v>0</v>
      </c>
      <c r="M63" s="7">
        <v>0</v>
      </c>
      <c r="N63" s="7">
        <v>0</v>
      </c>
      <c r="O63" s="7">
        <v>0</v>
      </c>
      <c r="P63" s="7">
        <v>0</v>
      </c>
      <c r="Q63" s="7">
        <v>0</v>
      </c>
      <c r="R63" s="7">
        <v>0</v>
      </c>
      <c r="S63" s="7">
        <v>0</v>
      </c>
      <c r="T63" s="7">
        <v>0</v>
      </c>
      <c r="U63" s="7">
        <v>0</v>
      </c>
      <c r="V63" s="7">
        <v>0</v>
      </c>
      <c r="W63" s="7">
        <v>0</v>
      </c>
      <c r="X63" s="7">
        <v>0</v>
      </c>
      <c r="Y63" s="7">
        <v>0</v>
      </c>
      <c r="Z63" s="7">
        <v>0</v>
      </c>
      <c r="AA63" s="23">
        <f t="shared" si="0"/>
        <v>0</v>
      </c>
    </row>
    <row r="64" spans="1:27" x14ac:dyDescent="0.2">
      <c r="A64" s="4" t="s">
        <v>88</v>
      </c>
      <c r="B64" s="6">
        <v>0</v>
      </c>
      <c r="C64" s="6">
        <v>0</v>
      </c>
      <c r="D64" s="6">
        <v>0</v>
      </c>
      <c r="E64" s="6">
        <v>0</v>
      </c>
      <c r="F64" s="7">
        <v>0</v>
      </c>
      <c r="G64" s="7">
        <v>0</v>
      </c>
      <c r="H64" s="7">
        <v>0</v>
      </c>
      <c r="I64" s="7">
        <v>0</v>
      </c>
      <c r="J64" s="7">
        <v>0</v>
      </c>
      <c r="K64" s="7">
        <v>0</v>
      </c>
      <c r="L64" s="7">
        <v>0</v>
      </c>
      <c r="M64" s="7">
        <v>0</v>
      </c>
      <c r="N64" s="7">
        <v>0</v>
      </c>
      <c r="O64" s="7">
        <v>0</v>
      </c>
      <c r="P64" s="7">
        <v>0</v>
      </c>
      <c r="Q64" s="7">
        <v>0</v>
      </c>
      <c r="R64" s="7">
        <v>0</v>
      </c>
      <c r="S64" s="7">
        <v>0</v>
      </c>
      <c r="T64" s="7">
        <v>0</v>
      </c>
      <c r="U64" s="7">
        <v>0</v>
      </c>
      <c r="V64" s="7">
        <v>0</v>
      </c>
      <c r="W64" s="7">
        <v>0</v>
      </c>
      <c r="X64" s="7">
        <v>0</v>
      </c>
      <c r="Y64" s="7">
        <v>0</v>
      </c>
      <c r="Z64" s="7">
        <v>0</v>
      </c>
      <c r="AA64" s="23">
        <f t="shared" si="0"/>
        <v>0</v>
      </c>
    </row>
    <row r="65" spans="1:27" x14ac:dyDescent="0.2">
      <c r="A65" s="4" t="s">
        <v>73</v>
      </c>
      <c r="B65" s="6">
        <v>0</v>
      </c>
      <c r="C65" s="6">
        <v>0</v>
      </c>
      <c r="D65" s="6">
        <v>0</v>
      </c>
      <c r="E65" s="6">
        <v>0</v>
      </c>
      <c r="F65" s="7">
        <v>0</v>
      </c>
      <c r="G65" s="7">
        <v>0</v>
      </c>
      <c r="H65" s="7">
        <v>0</v>
      </c>
      <c r="I65" s="7">
        <v>0</v>
      </c>
      <c r="J65" s="7">
        <v>20.525997019999998</v>
      </c>
      <c r="K65" s="7">
        <v>0</v>
      </c>
      <c r="L65" s="7">
        <v>0</v>
      </c>
      <c r="M65" s="7">
        <v>0</v>
      </c>
      <c r="N65" s="7">
        <v>0</v>
      </c>
      <c r="O65" s="7">
        <v>0</v>
      </c>
      <c r="P65" s="7">
        <v>0</v>
      </c>
      <c r="Q65" s="7">
        <v>0</v>
      </c>
      <c r="R65" s="7">
        <v>0</v>
      </c>
      <c r="S65" s="7">
        <v>1046.90699999</v>
      </c>
      <c r="T65" s="7">
        <v>0</v>
      </c>
      <c r="U65" s="7">
        <v>0</v>
      </c>
      <c r="V65" s="7">
        <v>0</v>
      </c>
      <c r="W65" s="7">
        <v>0</v>
      </c>
      <c r="X65" s="7">
        <v>0</v>
      </c>
      <c r="Y65" s="7">
        <v>0</v>
      </c>
      <c r="Z65" s="7">
        <v>0</v>
      </c>
      <c r="AA65" s="23">
        <f t="shared" si="0"/>
        <v>1067.43299701</v>
      </c>
    </row>
    <row r="66" spans="1:27" x14ac:dyDescent="0.2">
      <c r="A66" s="4" t="s">
        <v>74</v>
      </c>
      <c r="B66" s="6">
        <v>0</v>
      </c>
      <c r="C66" s="6">
        <v>0</v>
      </c>
      <c r="D66" s="6">
        <v>0</v>
      </c>
      <c r="E66" s="6">
        <v>0</v>
      </c>
      <c r="F66" s="7">
        <v>0</v>
      </c>
      <c r="G66" s="7">
        <v>0</v>
      </c>
      <c r="H66" s="7">
        <v>0</v>
      </c>
      <c r="I66" s="7">
        <v>0</v>
      </c>
      <c r="J66" s="7">
        <v>0</v>
      </c>
      <c r="K66" s="7">
        <v>0</v>
      </c>
      <c r="L66" s="7">
        <v>0</v>
      </c>
      <c r="M66" s="7">
        <v>0</v>
      </c>
      <c r="N66" s="7">
        <v>0</v>
      </c>
      <c r="O66" s="7">
        <v>0</v>
      </c>
      <c r="P66" s="7">
        <v>0</v>
      </c>
      <c r="Q66" s="7">
        <v>0</v>
      </c>
      <c r="R66" s="7">
        <v>0</v>
      </c>
      <c r="S66" s="7">
        <v>0</v>
      </c>
      <c r="T66" s="7">
        <v>0</v>
      </c>
      <c r="U66" s="7">
        <v>0</v>
      </c>
      <c r="V66" s="7">
        <v>0</v>
      </c>
      <c r="W66" s="7">
        <v>0</v>
      </c>
      <c r="X66" s="7">
        <v>0</v>
      </c>
      <c r="Y66" s="7">
        <v>0</v>
      </c>
      <c r="Z66" s="7">
        <v>0</v>
      </c>
      <c r="AA66" s="23">
        <f t="shared" si="0"/>
        <v>0</v>
      </c>
    </row>
    <row r="67" spans="1:27" x14ac:dyDescent="0.2">
      <c r="A67" s="10" t="s">
        <v>89</v>
      </c>
      <c r="B67" s="11">
        <v>0</v>
      </c>
      <c r="C67" s="11">
        <v>-45115.616309440004</v>
      </c>
      <c r="D67" s="11">
        <v>0</v>
      </c>
      <c r="E67" s="11">
        <v>-11145.379577670001</v>
      </c>
      <c r="F67" s="12">
        <v>0</v>
      </c>
      <c r="G67" s="12">
        <v>0</v>
      </c>
      <c r="H67" s="12">
        <v>0</v>
      </c>
      <c r="I67" s="12">
        <v>0</v>
      </c>
      <c r="J67" s="12">
        <v>7203.7444387899995</v>
      </c>
      <c r="K67" s="12">
        <v>0</v>
      </c>
      <c r="L67" s="12">
        <v>0</v>
      </c>
      <c r="M67" s="12">
        <v>0</v>
      </c>
      <c r="N67" s="12">
        <v>-1637.7834057699999</v>
      </c>
      <c r="O67" s="12">
        <v>0</v>
      </c>
      <c r="P67" s="12">
        <v>-16997.817178680001</v>
      </c>
      <c r="Q67" s="12">
        <v>0</v>
      </c>
      <c r="R67" s="12">
        <v>0</v>
      </c>
      <c r="S67" s="12">
        <v>0</v>
      </c>
      <c r="T67" s="12">
        <v>0</v>
      </c>
      <c r="U67" s="12">
        <v>0</v>
      </c>
      <c r="V67" s="12">
        <v>0</v>
      </c>
      <c r="W67" s="12">
        <v>0</v>
      </c>
      <c r="X67" s="12">
        <v>0</v>
      </c>
      <c r="Y67" s="12">
        <v>0</v>
      </c>
      <c r="Z67" s="12">
        <v>0</v>
      </c>
      <c r="AA67" s="23">
        <f t="shared" si="0"/>
        <v>-67692.85203277001</v>
      </c>
    </row>
    <row r="68" spans="1:27" x14ac:dyDescent="0.2">
      <c r="A68" s="4" t="s">
        <v>90</v>
      </c>
      <c r="B68" s="6">
        <v>0</v>
      </c>
      <c r="C68" s="6">
        <v>0</v>
      </c>
      <c r="D68" s="6">
        <v>0</v>
      </c>
      <c r="E68" s="6">
        <v>0</v>
      </c>
      <c r="F68" s="7">
        <v>0</v>
      </c>
      <c r="G68" s="7">
        <v>0</v>
      </c>
      <c r="H68" s="7">
        <v>0</v>
      </c>
      <c r="I68" s="7">
        <v>0</v>
      </c>
      <c r="J68" s="7">
        <v>43898.19978065</v>
      </c>
      <c r="K68" s="7">
        <v>0</v>
      </c>
      <c r="L68" s="7">
        <v>0</v>
      </c>
      <c r="M68" s="7">
        <v>0</v>
      </c>
      <c r="N68" s="7">
        <v>0</v>
      </c>
      <c r="O68" s="7">
        <v>0</v>
      </c>
      <c r="P68" s="7">
        <v>10829.079753780001</v>
      </c>
      <c r="Q68" s="7">
        <v>0</v>
      </c>
      <c r="R68" s="7">
        <v>0</v>
      </c>
      <c r="S68" s="7">
        <v>0</v>
      </c>
      <c r="T68" s="7">
        <v>0</v>
      </c>
      <c r="U68" s="7">
        <v>0</v>
      </c>
      <c r="V68" s="7">
        <v>0</v>
      </c>
      <c r="W68" s="7">
        <v>0</v>
      </c>
      <c r="X68" s="7">
        <v>0</v>
      </c>
      <c r="Y68" s="7">
        <v>0</v>
      </c>
      <c r="Z68" s="7">
        <v>0</v>
      </c>
      <c r="AA68" s="23">
        <f t="shared" si="0"/>
        <v>54727.279534430003</v>
      </c>
    </row>
    <row r="69" spans="1:27" x14ac:dyDescent="0.2">
      <c r="A69" s="4" t="s">
        <v>91</v>
      </c>
      <c r="B69" s="6">
        <v>0</v>
      </c>
      <c r="C69" s="6">
        <v>45115.616309440004</v>
      </c>
      <c r="D69" s="6">
        <v>0</v>
      </c>
      <c r="E69" s="6">
        <v>11145.379577670001</v>
      </c>
      <c r="F69" s="7">
        <v>0</v>
      </c>
      <c r="G69" s="7">
        <v>0</v>
      </c>
      <c r="H69" s="7">
        <v>0</v>
      </c>
      <c r="I69" s="7">
        <v>0</v>
      </c>
      <c r="J69" s="7">
        <v>36694.455341859997</v>
      </c>
      <c r="K69" s="7">
        <v>0</v>
      </c>
      <c r="L69" s="7">
        <v>0</v>
      </c>
      <c r="M69" s="7">
        <v>0</v>
      </c>
      <c r="N69" s="7">
        <v>1637.7834057699999</v>
      </c>
      <c r="O69" s="7">
        <v>0</v>
      </c>
      <c r="P69" s="7">
        <v>27826.89693246</v>
      </c>
      <c r="Q69" s="7">
        <v>0</v>
      </c>
      <c r="R69" s="7">
        <v>0</v>
      </c>
      <c r="S69" s="7">
        <v>0</v>
      </c>
      <c r="T69" s="7">
        <v>0</v>
      </c>
      <c r="U69" s="7">
        <v>0</v>
      </c>
      <c r="V69" s="7">
        <v>0</v>
      </c>
      <c r="W69" s="7">
        <v>0</v>
      </c>
      <c r="X69" s="7">
        <v>0</v>
      </c>
      <c r="Y69" s="7">
        <v>0</v>
      </c>
      <c r="Z69" s="7">
        <v>0</v>
      </c>
      <c r="AA69" s="23">
        <f t="shared" si="0"/>
        <v>122420.13156719999</v>
      </c>
    </row>
    <row r="70" spans="1:27" ht="13.5" thickBot="1" x14ac:dyDescent="0.25">
      <c r="B70" s="5"/>
      <c r="C70" s="5"/>
      <c r="D70" s="5"/>
      <c r="E70" s="5"/>
      <c r="F70" s="5"/>
      <c r="G70" s="5"/>
      <c r="H70" s="5"/>
      <c r="I70" s="5"/>
      <c r="J70" s="5"/>
      <c r="K70" s="5"/>
      <c r="L70" s="5"/>
      <c r="M70" s="5"/>
      <c r="N70" s="5"/>
      <c r="O70" s="5"/>
      <c r="P70" s="5"/>
      <c r="Q70" s="5"/>
      <c r="R70" s="5"/>
      <c r="S70" s="5"/>
      <c r="T70" s="5"/>
      <c r="U70" s="5"/>
      <c r="V70" s="5"/>
      <c r="W70" s="5"/>
      <c r="X70" s="5"/>
      <c r="Y70" s="5"/>
      <c r="Z70" s="5"/>
      <c r="AA70" s="23"/>
    </row>
    <row r="71" spans="1:27" ht="13.5" thickTop="1" x14ac:dyDescent="0.2">
      <c r="AA71" s="23"/>
    </row>
    <row r="72" spans="1:27" x14ac:dyDescent="0.2">
      <c r="AA72" s="23"/>
    </row>
    <row r="73" spans="1:27" x14ac:dyDescent="0.2">
      <c r="AA73" s="23"/>
    </row>
    <row r="74" spans="1:27" x14ac:dyDescent="0.2">
      <c r="AA74" s="23"/>
    </row>
    <row r="75" spans="1:27" x14ac:dyDescent="0.2">
      <c r="AA75" s="23"/>
    </row>
    <row r="76" spans="1:27" x14ac:dyDescent="0.2">
      <c r="AA76" s="23"/>
    </row>
    <row r="77" spans="1:27" x14ac:dyDescent="0.2">
      <c r="AA77" s="23"/>
    </row>
    <row r="78" spans="1:27" x14ac:dyDescent="0.2">
      <c r="AA78" s="23"/>
    </row>
    <row r="79" spans="1:27" x14ac:dyDescent="0.2">
      <c r="AA79" s="23"/>
    </row>
    <row r="80" spans="1:27" x14ac:dyDescent="0.2">
      <c r="AA80" s="23"/>
    </row>
    <row r="81" spans="27:27" x14ac:dyDescent="0.2">
      <c r="AA81" s="23"/>
    </row>
    <row r="82" spans="27:27" x14ac:dyDescent="0.2">
      <c r="AA82" s="23"/>
    </row>
    <row r="83" spans="27:27" x14ac:dyDescent="0.2">
      <c r="AA83" s="23"/>
    </row>
    <row r="84" spans="27:27" x14ac:dyDescent="0.2">
      <c r="AA84" s="87"/>
    </row>
  </sheetData>
  <mergeCells count="12">
    <mergeCell ref="B7:I7"/>
    <mergeCell ref="J7:Q7"/>
    <mergeCell ref="S7:Y7"/>
    <mergeCell ref="B8:I8"/>
    <mergeCell ref="J8:Q8"/>
    <mergeCell ref="S8:Y8"/>
    <mergeCell ref="B5:I5"/>
    <mergeCell ref="J5:Q5"/>
    <mergeCell ref="S5:Y5"/>
    <mergeCell ref="B6:I6"/>
    <mergeCell ref="J6:Q6"/>
    <mergeCell ref="S6:Y6"/>
  </mergeCells>
  <printOptions horizontalCentered="1" verticalCentered="1"/>
  <pageMargins left="0.35433070866141736" right="0.35433070866141736" top="0.39370078740157483" bottom="0.27559055118110237" header="0" footer="0"/>
  <pageSetup scale="70" orientation="portrait" r:id="rId1"/>
  <headerFooter alignWithMargins="0"/>
  <colBreaks count="2" manualBreakCount="2">
    <brk id="9" max="1048575" man="1"/>
    <brk id="18"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03CDB-309C-4ECC-9A19-A1F6376597AD}">
  <sheetPr>
    <tabColor theme="9" tint="0.39997558519241921"/>
  </sheetPr>
  <dimension ref="A1:T71"/>
  <sheetViews>
    <sheetView showGridLines="0" defaultGridColor="0" colorId="60" workbookViewId="0">
      <selection activeCell="H10" sqref="H10"/>
    </sheetView>
  </sheetViews>
  <sheetFormatPr baseColWidth="10" defaultColWidth="11.42578125" defaultRowHeight="12.75" x14ac:dyDescent="0.2"/>
  <cols>
    <col min="1" max="1" width="56.140625" style="181" customWidth="1"/>
    <col min="2" max="6" width="12" style="181" customWidth="1"/>
    <col min="7" max="11" width="10" style="181" customWidth="1"/>
    <col min="12" max="16384" width="11.42578125" style="181"/>
  </cols>
  <sheetData>
    <row r="1" spans="1:12" x14ac:dyDescent="0.2">
      <c r="A1" s="180" t="s">
        <v>0</v>
      </c>
    </row>
    <row r="2" spans="1:12" x14ac:dyDescent="0.2">
      <c r="A2" s="180" t="s">
        <v>2</v>
      </c>
    </row>
    <row r="3" spans="1:12" x14ac:dyDescent="0.2">
      <c r="A3" s="180" t="s">
        <v>3</v>
      </c>
      <c r="D3" s="103"/>
    </row>
    <row r="5" spans="1:12" x14ac:dyDescent="0.2">
      <c r="B5" s="224"/>
      <c r="C5" s="224"/>
      <c r="D5" s="224"/>
      <c r="E5" s="224"/>
      <c r="F5" s="224"/>
      <c r="G5" s="224"/>
      <c r="H5" s="224"/>
      <c r="I5" s="224"/>
      <c r="J5" s="224"/>
    </row>
    <row r="6" spans="1:12" x14ac:dyDescent="0.2">
      <c r="B6" s="224"/>
      <c r="C6" s="224"/>
      <c r="D6" s="224"/>
      <c r="E6" s="224"/>
      <c r="F6" s="224"/>
      <c r="G6" s="224"/>
      <c r="H6" s="224"/>
      <c r="I6" s="224"/>
      <c r="J6" s="224"/>
    </row>
    <row r="7" spans="1:12" x14ac:dyDescent="0.2">
      <c r="B7" s="224"/>
      <c r="C7" s="224"/>
      <c r="D7" s="224"/>
      <c r="E7" s="224"/>
      <c r="F7" s="224"/>
      <c r="G7" s="224"/>
      <c r="H7" s="224"/>
      <c r="I7" s="224"/>
      <c r="J7" s="224"/>
    </row>
    <row r="8" spans="1:12" x14ac:dyDescent="0.2">
      <c r="B8" s="224"/>
      <c r="C8" s="224"/>
      <c r="D8" s="224"/>
      <c r="E8" s="224"/>
      <c r="F8" s="224"/>
      <c r="G8" s="224"/>
      <c r="H8" s="224"/>
      <c r="I8" s="224"/>
      <c r="J8" s="224"/>
    </row>
    <row r="9" spans="1:12" ht="13.5" thickBot="1" x14ac:dyDescent="0.25"/>
    <row r="10" spans="1:12" ht="14.25" thickTop="1" thickBot="1" x14ac:dyDescent="0.25">
      <c r="A10" s="182" t="s">
        <v>1</v>
      </c>
      <c r="B10" s="182" t="s">
        <v>208</v>
      </c>
      <c r="C10" s="182" t="s">
        <v>503</v>
      </c>
      <c r="D10" s="182" t="s">
        <v>210</v>
      </c>
      <c r="E10" s="182" t="s">
        <v>212</v>
      </c>
      <c r="F10" s="182" t="s">
        <v>214</v>
      </c>
      <c r="G10" s="182" t="s">
        <v>216</v>
      </c>
      <c r="H10" s="182" t="s">
        <v>218</v>
      </c>
      <c r="I10" s="182" t="s">
        <v>220</v>
      </c>
      <c r="J10" s="182" t="s">
        <v>222</v>
      </c>
      <c r="K10" s="182" t="s">
        <v>224</v>
      </c>
      <c r="L10" s="182" t="s">
        <v>42</v>
      </c>
    </row>
    <row r="11" spans="1:12" s="23" customFormat="1" ht="13.5" thickTop="1" x14ac:dyDescent="0.2">
      <c r="A11" s="184"/>
      <c r="B11" s="29"/>
      <c r="C11" s="29"/>
      <c r="D11" s="29"/>
      <c r="E11" s="29"/>
      <c r="F11" s="29"/>
      <c r="G11" s="29"/>
      <c r="H11" s="87"/>
      <c r="I11" s="87"/>
      <c r="J11" s="87"/>
      <c r="K11" s="87"/>
      <c r="L11" s="87"/>
    </row>
    <row r="12" spans="1:12" s="23" customFormat="1" x14ac:dyDescent="0.2">
      <c r="A12" s="10" t="s">
        <v>46</v>
      </c>
      <c r="B12" s="12">
        <v>116007.44660354999</v>
      </c>
      <c r="C12" s="12">
        <v>1502.6603871990001</v>
      </c>
      <c r="D12" s="12">
        <v>862.661268393</v>
      </c>
      <c r="E12" s="12">
        <v>3092.3670484403001</v>
      </c>
      <c r="F12" s="12">
        <v>32005.291987410001</v>
      </c>
      <c r="G12" s="12">
        <v>44792.829703723997</v>
      </c>
      <c r="H12" s="12">
        <v>555.53158188999998</v>
      </c>
      <c r="I12" s="12">
        <v>140.68745899999999</v>
      </c>
      <c r="J12" s="12">
        <v>4631.0132562899998</v>
      </c>
      <c r="K12" s="12">
        <v>7333.1353841199998</v>
      </c>
      <c r="L12" s="23">
        <f t="shared" ref="L12:L43" si="0">SUM(B12:K12)</f>
        <v>210923.62468001628</v>
      </c>
    </row>
    <row r="13" spans="1:12" s="23" customFormat="1" x14ac:dyDescent="0.2">
      <c r="A13" s="10" t="s">
        <v>47</v>
      </c>
      <c r="B13" s="12">
        <v>116007.44660354999</v>
      </c>
      <c r="C13" s="12">
        <v>1502.6603871990001</v>
      </c>
      <c r="D13" s="12">
        <v>862.661268393</v>
      </c>
      <c r="E13" s="12">
        <v>3092.3670484403001</v>
      </c>
      <c r="F13" s="12">
        <v>31726.91664702</v>
      </c>
      <c r="G13" s="12">
        <v>44792.829703723997</v>
      </c>
      <c r="H13" s="12">
        <v>555.53158188999998</v>
      </c>
      <c r="I13" s="12">
        <v>140.68745899999999</v>
      </c>
      <c r="J13" s="12">
        <v>4631.0132562899998</v>
      </c>
      <c r="K13" s="12">
        <v>7333.1353841199998</v>
      </c>
      <c r="L13" s="23">
        <f t="shared" si="0"/>
        <v>210645.24933962632</v>
      </c>
    </row>
    <row r="14" spans="1:12" s="87" customFormat="1" x14ac:dyDescent="0.2">
      <c r="A14" s="10" t="s">
        <v>48</v>
      </c>
      <c r="B14" s="12">
        <v>114495.12023744</v>
      </c>
      <c r="C14" s="12">
        <v>1464.501097589</v>
      </c>
      <c r="D14" s="12">
        <v>766.67241305200002</v>
      </c>
      <c r="E14" s="12">
        <v>2905.6077732102999</v>
      </c>
      <c r="F14" s="12">
        <v>17838.048751279999</v>
      </c>
      <c r="G14" s="12">
        <v>43693.557709660003</v>
      </c>
      <c r="H14" s="12">
        <v>529.76695218999998</v>
      </c>
      <c r="I14" s="12">
        <v>140.68745899999999</v>
      </c>
      <c r="J14" s="12">
        <v>4189.9249076200003</v>
      </c>
      <c r="K14" s="12">
        <v>4259.0677947900003</v>
      </c>
      <c r="L14" s="23">
        <f t="shared" si="0"/>
        <v>190282.9550958313</v>
      </c>
    </row>
    <row r="15" spans="1:12" s="87" customFormat="1" x14ac:dyDescent="0.2">
      <c r="A15" s="4" t="s">
        <v>49</v>
      </c>
      <c r="B15" s="7">
        <v>6867.3530831400003</v>
      </c>
      <c r="C15" s="7">
        <v>810.27315778000002</v>
      </c>
      <c r="D15" s="7">
        <v>361.66395027900001</v>
      </c>
      <c r="E15" s="7">
        <v>1457.48703316</v>
      </c>
      <c r="F15" s="7">
        <v>8476.2396941099996</v>
      </c>
      <c r="G15" s="7">
        <v>28031.345520949999</v>
      </c>
      <c r="H15" s="7">
        <v>338.16263651000003</v>
      </c>
      <c r="I15" s="7">
        <v>77.547791000000004</v>
      </c>
      <c r="J15" s="7">
        <v>1691.5955435599999</v>
      </c>
      <c r="K15" s="7">
        <v>1847.2307190399999</v>
      </c>
      <c r="L15" s="23">
        <f t="shared" si="0"/>
        <v>49958.899129528996</v>
      </c>
    </row>
    <row r="16" spans="1:12" s="87" customFormat="1" x14ac:dyDescent="0.2">
      <c r="A16" s="4" t="s">
        <v>50</v>
      </c>
      <c r="B16" s="7">
        <v>1402.83892952</v>
      </c>
      <c r="C16" s="7">
        <v>130.9522724</v>
      </c>
      <c r="D16" s="7">
        <v>46.034496109000003</v>
      </c>
      <c r="E16" s="7">
        <v>188.04804272999999</v>
      </c>
      <c r="F16" s="7">
        <v>783.96521343999996</v>
      </c>
      <c r="G16" s="7">
        <v>3878.6634401599999</v>
      </c>
      <c r="H16" s="7">
        <v>60.477527000000002</v>
      </c>
      <c r="I16" s="7">
        <v>13.168179</v>
      </c>
      <c r="J16" s="7">
        <v>302.26833119999998</v>
      </c>
      <c r="K16" s="7">
        <v>461.72228138000003</v>
      </c>
      <c r="L16" s="23">
        <f t="shared" si="0"/>
        <v>7268.1387129390005</v>
      </c>
    </row>
    <row r="17" spans="1:12" s="87" customFormat="1" x14ac:dyDescent="0.2">
      <c r="A17" s="4" t="s">
        <v>51</v>
      </c>
      <c r="B17" s="7">
        <v>445.58552638999998</v>
      </c>
      <c r="C17" s="7">
        <v>32.719255349999997</v>
      </c>
      <c r="D17" s="7">
        <v>16.152455011000001</v>
      </c>
      <c r="E17" s="7">
        <v>65.979053440000001</v>
      </c>
      <c r="F17" s="7">
        <v>0</v>
      </c>
      <c r="G17" s="7">
        <v>0</v>
      </c>
      <c r="H17" s="7">
        <v>15.480793999999999</v>
      </c>
      <c r="I17" s="7">
        <v>3.3037359999999998</v>
      </c>
      <c r="J17" s="7">
        <v>77.504700729999996</v>
      </c>
      <c r="K17" s="7">
        <v>118.40518965</v>
      </c>
      <c r="L17" s="23">
        <f t="shared" si="0"/>
        <v>775.1307105709999</v>
      </c>
    </row>
    <row r="18" spans="1:12" s="87" customFormat="1" x14ac:dyDescent="0.2">
      <c r="A18" s="4" t="s">
        <v>52</v>
      </c>
      <c r="B18" s="7">
        <v>957.25340313000004</v>
      </c>
      <c r="C18" s="7">
        <v>98.233017050000001</v>
      </c>
      <c r="D18" s="7">
        <v>29.882041097999998</v>
      </c>
      <c r="E18" s="7">
        <v>122.06898929</v>
      </c>
      <c r="F18" s="7">
        <v>783.96521343999996</v>
      </c>
      <c r="G18" s="7">
        <v>3878.6634401599999</v>
      </c>
      <c r="H18" s="7">
        <v>44.996732999999999</v>
      </c>
      <c r="I18" s="7">
        <v>9.8644429999999996</v>
      </c>
      <c r="J18" s="7">
        <v>224.76363047000001</v>
      </c>
      <c r="K18" s="7">
        <v>343.31709173000002</v>
      </c>
      <c r="L18" s="23">
        <f t="shared" si="0"/>
        <v>6493.0080023680002</v>
      </c>
    </row>
    <row r="19" spans="1:12" s="87" customFormat="1" x14ac:dyDescent="0.2">
      <c r="A19" s="4" t="s">
        <v>53</v>
      </c>
      <c r="B19" s="7">
        <v>102691.58756755</v>
      </c>
      <c r="C19" s="7">
        <v>463.724908879</v>
      </c>
      <c r="D19" s="7">
        <v>311.76068042100002</v>
      </c>
      <c r="E19" s="7">
        <v>966.94584138000005</v>
      </c>
      <c r="F19" s="7">
        <v>6979.6510740900003</v>
      </c>
      <c r="G19" s="7">
        <v>7919.6239260000002</v>
      </c>
      <c r="H19" s="7">
        <v>98.287274999999994</v>
      </c>
      <c r="I19" s="7">
        <v>36.026907000000001</v>
      </c>
      <c r="J19" s="7">
        <v>1987.9445087399999</v>
      </c>
      <c r="K19" s="7">
        <v>1644.50857866</v>
      </c>
      <c r="L19" s="23">
        <f t="shared" si="0"/>
        <v>123100.06126771998</v>
      </c>
    </row>
    <row r="20" spans="1:12" s="87" customFormat="1" x14ac:dyDescent="0.2">
      <c r="A20" s="10" t="s">
        <v>54</v>
      </c>
      <c r="B20" s="12">
        <v>271.25760138999999</v>
      </c>
      <c r="C20" s="12">
        <v>0.47791135000000001</v>
      </c>
      <c r="D20" s="12">
        <v>0</v>
      </c>
      <c r="E20" s="12">
        <v>0</v>
      </c>
      <c r="F20" s="12">
        <v>0</v>
      </c>
      <c r="G20" s="12">
        <v>0</v>
      </c>
      <c r="H20" s="12">
        <v>0</v>
      </c>
      <c r="I20" s="12">
        <v>0.75495900000000005</v>
      </c>
      <c r="J20" s="12">
        <v>0</v>
      </c>
      <c r="K20" s="12">
        <v>0</v>
      </c>
      <c r="L20" s="23">
        <f t="shared" si="0"/>
        <v>272.49047173999998</v>
      </c>
    </row>
    <row r="21" spans="1:12" s="87" customFormat="1" x14ac:dyDescent="0.2">
      <c r="A21" s="10" t="s">
        <v>55</v>
      </c>
      <c r="B21" s="12">
        <v>271.25760138999999</v>
      </c>
      <c r="C21" s="12">
        <v>0.47791135000000001</v>
      </c>
      <c r="D21" s="12">
        <v>0</v>
      </c>
      <c r="E21" s="12">
        <v>0</v>
      </c>
      <c r="F21" s="12">
        <v>0</v>
      </c>
      <c r="G21" s="12">
        <v>0</v>
      </c>
      <c r="H21" s="12">
        <v>0</v>
      </c>
      <c r="I21" s="12">
        <v>0.75495900000000005</v>
      </c>
      <c r="J21" s="12">
        <v>0</v>
      </c>
      <c r="K21" s="12">
        <v>0</v>
      </c>
      <c r="L21" s="23">
        <f t="shared" si="0"/>
        <v>272.49047173999998</v>
      </c>
    </row>
    <row r="22" spans="1:12" s="23" customFormat="1" x14ac:dyDescent="0.2">
      <c r="A22" s="4" t="s">
        <v>44</v>
      </c>
      <c r="B22" s="7">
        <v>0</v>
      </c>
      <c r="C22" s="7">
        <v>0.47791135000000001</v>
      </c>
      <c r="D22" s="7">
        <v>0</v>
      </c>
      <c r="E22" s="7">
        <v>0</v>
      </c>
      <c r="F22" s="7">
        <v>0</v>
      </c>
      <c r="G22" s="7">
        <v>0</v>
      </c>
      <c r="H22" s="7">
        <v>0</v>
      </c>
      <c r="I22" s="7">
        <v>0</v>
      </c>
      <c r="J22" s="7">
        <v>0</v>
      </c>
      <c r="K22" s="7">
        <v>0</v>
      </c>
      <c r="L22" s="23">
        <f t="shared" si="0"/>
        <v>0.47791135000000001</v>
      </c>
    </row>
    <row r="23" spans="1:12" s="23" customFormat="1" x14ac:dyDescent="0.2">
      <c r="A23" s="4" t="s">
        <v>43</v>
      </c>
      <c r="B23" s="7">
        <v>0</v>
      </c>
      <c r="C23" s="7">
        <v>0</v>
      </c>
      <c r="D23" s="7">
        <v>0</v>
      </c>
      <c r="E23" s="7">
        <v>0</v>
      </c>
      <c r="F23" s="7">
        <v>0</v>
      </c>
      <c r="G23" s="7">
        <v>0</v>
      </c>
      <c r="H23" s="7">
        <v>0</v>
      </c>
      <c r="I23" s="7">
        <v>0</v>
      </c>
      <c r="J23" s="7">
        <v>0</v>
      </c>
      <c r="K23" s="7">
        <v>0</v>
      </c>
      <c r="L23" s="23">
        <f t="shared" si="0"/>
        <v>0</v>
      </c>
    </row>
    <row r="24" spans="1:12" s="87" customFormat="1" x14ac:dyDescent="0.2">
      <c r="A24" s="4" t="s">
        <v>45</v>
      </c>
      <c r="B24" s="7">
        <v>271.25760138999999</v>
      </c>
      <c r="C24" s="7">
        <v>0</v>
      </c>
      <c r="D24" s="7">
        <v>0</v>
      </c>
      <c r="E24" s="7">
        <v>0</v>
      </c>
      <c r="F24" s="7">
        <v>0</v>
      </c>
      <c r="G24" s="7">
        <v>0</v>
      </c>
      <c r="H24" s="7">
        <v>0</v>
      </c>
      <c r="I24" s="7">
        <v>0.75495900000000005</v>
      </c>
      <c r="J24" s="7">
        <v>0</v>
      </c>
      <c r="K24" s="7">
        <v>0</v>
      </c>
      <c r="L24" s="23">
        <f t="shared" si="0"/>
        <v>272.01256038999998</v>
      </c>
    </row>
    <row r="25" spans="1:12" s="87" customFormat="1" x14ac:dyDescent="0.2">
      <c r="A25" s="4" t="s">
        <v>56</v>
      </c>
      <c r="B25" s="7">
        <v>0</v>
      </c>
      <c r="C25" s="7">
        <v>0</v>
      </c>
      <c r="D25" s="7">
        <v>0</v>
      </c>
      <c r="E25" s="7">
        <v>0</v>
      </c>
      <c r="F25" s="7">
        <v>0</v>
      </c>
      <c r="G25" s="7">
        <v>0</v>
      </c>
      <c r="H25" s="7">
        <v>0</v>
      </c>
      <c r="I25" s="7">
        <v>0</v>
      </c>
      <c r="J25" s="7">
        <v>0</v>
      </c>
      <c r="K25" s="7">
        <v>0</v>
      </c>
      <c r="L25" s="23">
        <f t="shared" si="0"/>
        <v>0</v>
      </c>
    </row>
    <row r="26" spans="1:12" s="87" customFormat="1" x14ac:dyDescent="0.2">
      <c r="A26" s="10" t="s">
        <v>57</v>
      </c>
      <c r="B26" s="12">
        <v>3262.0830558399998</v>
      </c>
      <c r="C26" s="12">
        <v>59.072847179999997</v>
      </c>
      <c r="D26" s="12">
        <v>47.213286242999999</v>
      </c>
      <c r="E26" s="12">
        <v>293.1268559403</v>
      </c>
      <c r="F26" s="12">
        <v>1598.1927696400001</v>
      </c>
      <c r="G26" s="12">
        <v>3863.92482255</v>
      </c>
      <c r="H26" s="12">
        <v>32.839513680000003</v>
      </c>
      <c r="I26" s="12">
        <v>13.189622999999999</v>
      </c>
      <c r="J26" s="12">
        <v>208.11652412000001</v>
      </c>
      <c r="K26" s="12">
        <v>305.60621571000001</v>
      </c>
      <c r="L26" s="23">
        <f t="shared" si="0"/>
        <v>9683.3655139033017</v>
      </c>
    </row>
    <row r="27" spans="1:12" s="87" customFormat="1" x14ac:dyDescent="0.2">
      <c r="A27" s="4" t="s">
        <v>58</v>
      </c>
      <c r="B27" s="7">
        <v>2123</v>
      </c>
      <c r="C27" s="7">
        <v>0</v>
      </c>
      <c r="D27" s="7">
        <v>0</v>
      </c>
      <c r="E27" s="7">
        <v>4.7790740002999996</v>
      </c>
      <c r="F27" s="7">
        <v>95</v>
      </c>
      <c r="G27" s="7">
        <v>448.67965350999998</v>
      </c>
      <c r="H27" s="7">
        <v>0.29545006000000001</v>
      </c>
      <c r="I27" s="7">
        <v>0</v>
      </c>
      <c r="J27" s="7">
        <v>15.983796</v>
      </c>
      <c r="K27" s="7">
        <v>10.652400999999999</v>
      </c>
      <c r="L27" s="23">
        <f t="shared" si="0"/>
        <v>2698.3903745703001</v>
      </c>
    </row>
    <row r="28" spans="1:12" s="23" customFormat="1" x14ac:dyDescent="0.2">
      <c r="A28" s="4" t="s">
        <v>59</v>
      </c>
      <c r="B28" s="7">
        <v>0</v>
      </c>
      <c r="C28" s="7">
        <v>0</v>
      </c>
      <c r="D28" s="7">
        <v>0</v>
      </c>
      <c r="E28" s="7">
        <v>0</v>
      </c>
      <c r="F28" s="7">
        <v>0</v>
      </c>
      <c r="G28" s="7">
        <v>0</v>
      </c>
      <c r="H28" s="7">
        <v>0</v>
      </c>
      <c r="I28" s="7">
        <v>0</v>
      </c>
      <c r="J28" s="7">
        <v>0</v>
      </c>
      <c r="K28" s="7">
        <v>0</v>
      </c>
      <c r="L28" s="23">
        <f t="shared" si="0"/>
        <v>0</v>
      </c>
    </row>
    <row r="29" spans="1:12" s="87" customFormat="1" x14ac:dyDescent="0.2">
      <c r="A29" s="4" t="s">
        <v>60</v>
      </c>
      <c r="B29" s="7">
        <v>0</v>
      </c>
      <c r="C29" s="7">
        <v>0</v>
      </c>
      <c r="D29" s="7">
        <v>0</v>
      </c>
      <c r="E29" s="7">
        <v>0</v>
      </c>
      <c r="F29" s="7">
        <v>0</v>
      </c>
      <c r="G29" s="7">
        <v>0</v>
      </c>
      <c r="H29" s="7">
        <v>0</v>
      </c>
      <c r="I29" s="7">
        <v>0</v>
      </c>
      <c r="J29" s="7">
        <v>0</v>
      </c>
      <c r="K29" s="7">
        <v>0</v>
      </c>
      <c r="L29" s="23">
        <f t="shared" si="0"/>
        <v>0</v>
      </c>
    </row>
    <row r="30" spans="1:12" s="87" customFormat="1" ht="12" customHeight="1" x14ac:dyDescent="0.2">
      <c r="A30" s="4" t="s">
        <v>61</v>
      </c>
      <c r="B30" s="7">
        <v>0</v>
      </c>
      <c r="C30" s="7">
        <v>0</v>
      </c>
      <c r="D30" s="7">
        <v>0</v>
      </c>
      <c r="E30" s="7">
        <v>0</v>
      </c>
      <c r="F30" s="7">
        <v>0</v>
      </c>
      <c r="G30" s="7">
        <v>0</v>
      </c>
      <c r="H30" s="7">
        <v>0</v>
      </c>
      <c r="I30" s="7">
        <v>0</v>
      </c>
      <c r="J30" s="7">
        <v>0</v>
      </c>
      <c r="K30" s="7">
        <v>0</v>
      </c>
      <c r="L30" s="23">
        <f t="shared" si="0"/>
        <v>0</v>
      </c>
    </row>
    <row r="31" spans="1:12" s="87" customFormat="1" x14ac:dyDescent="0.2">
      <c r="A31" s="4" t="s">
        <v>62</v>
      </c>
      <c r="B31" s="7">
        <v>0</v>
      </c>
      <c r="C31" s="7">
        <v>0</v>
      </c>
      <c r="D31" s="7">
        <v>0</v>
      </c>
      <c r="E31" s="7">
        <v>0</v>
      </c>
      <c r="F31" s="7">
        <v>0</v>
      </c>
      <c r="G31" s="7">
        <v>0</v>
      </c>
      <c r="H31" s="7">
        <v>0</v>
      </c>
      <c r="I31" s="7">
        <v>0</v>
      </c>
      <c r="J31" s="7">
        <v>0</v>
      </c>
      <c r="K31" s="7">
        <v>0</v>
      </c>
      <c r="L31" s="23">
        <f t="shared" si="0"/>
        <v>0</v>
      </c>
    </row>
    <row r="32" spans="1:12" s="87" customFormat="1" x14ac:dyDescent="0.2">
      <c r="A32" s="4" t="s">
        <v>63</v>
      </c>
      <c r="B32" s="7">
        <v>2002</v>
      </c>
      <c r="C32" s="7">
        <v>0</v>
      </c>
      <c r="D32" s="7">
        <v>0</v>
      </c>
      <c r="E32" s="7">
        <v>0</v>
      </c>
      <c r="F32" s="7">
        <v>0</v>
      </c>
      <c r="G32" s="7">
        <v>0</v>
      </c>
      <c r="H32" s="7">
        <v>0</v>
      </c>
      <c r="I32" s="7">
        <v>0</v>
      </c>
      <c r="J32" s="7">
        <v>0</v>
      </c>
      <c r="K32" s="7">
        <v>0.3</v>
      </c>
      <c r="L32" s="23">
        <f t="shared" si="0"/>
        <v>2002.3</v>
      </c>
    </row>
    <row r="33" spans="1:12" s="87" customFormat="1" ht="12.75" customHeight="1" x14ac:dyDescent="0.2">
      <c r="A33" s="4" t="s">
        <v>64</v>
      </c>
      <c r="B33" s="7">
        <v>0</v>
      </c>
      <c r="C33" s="7">
        <v>0</v>
      </c>
      <c r="D33" s="7">
        <v>0</v>
      </c>
      <c r="E33" s="7">
        <v>0</v>
      </c>
      <c r="F33" s="7">
        <v>0</v>
      </c>
      <c r="G33" s="7">
        <v>0</v>
      </c>
      <c r="H33" s="7">
        <v>0</v>
      </c>
      <c r="I33" s="7">
        <v>0</v>
      </c>
      <c r="J33" s="7">
        <v>0</v>
      </c>
      <c r="K33" s="7">
        <v>0</v>
      </c>
      <c r="L33" s="23">
        <f t="shared" si="0"/>
        <v>0</v>
      </c>
    </row>
    <row r="34" spans="1:12" s="87" customFormat="1" x14ac:dyDescent="0.2">
      <c r="A34" s="4" t="s">
        <v>65</v>
      </c>
      <c r="B34" s="7">
        <v>0</v>
      </c>
      <c r="C34" s="7">
        <v>0</v>
      </c>
      <c r="D34" s="7">
        <v>0</v>
      </c>
      <c r="E34" s="7">
        <v>0</v>
      </c>
      <c r="F34" s="7">
        <v>0</v>
      </c>
      <c r="G34" s="7">
        <v>0</v>
      </c>
      <c r="H34" s="7">
        <v>0</v>
      </c>
      <c r="I34" s="7">
        <v>0</v>
      </c>
      <c r="J34" s="7">
        <v>0</v>
      </c>
      <c r="K34" s="7">
        <v>0</v>
      </c>
      <c r="L34" s="23">
        <f t="shared" si="0"/>
        <v>0</v>
      </c>
    </row>
    <row r="35" spans="1:12" s="87" customFormat="1" x14ac:dyDescent="0.2">
      <c r="A35" s="4" t="s">
        <v>66</v>
      </c>
      <c r="B35" s="7">
        <v>0</v>
      </c>
      <c r="C35" s="7">
        <v>0</v>
      </c>
      <c r="D35" s="7">
        <v>0</v>
      </c>
      <c r="E35" s="7">
        <v>0</v>
      </c>
      <c r="F35" s="7">
        <v>0</v>
      </c>
      <c r="G35" s="7">
        <v>0</v>
      </c>
      <c r="H35" s="7">
        <v>0</v>
      </c>
      <c r="I35" s="7">
        <v>0</v>
      </c>
      <c r="J35" s="7">
        <v>0</v>
      </c>
      <c r="K35" s="7">
        <v>0</v>
      </c>
      <c r="L35" s="23">
        <f t="shared" si="0"/>
        <v>0</v>
      </c>
    </row>
    <row r="36" spans="1:12" s="87" customFormat="1" x14ac:dyDescent="0.2">
      <c r="A36" s="4" t="s">
        <v>67</v>
      </c>
      <c r="B36" s="7">
        <v>0</v>
      </c>
      <c r="C36" s="7">
        <v>0</v>
      </c>
      <c r="D36" s="7">
        <v>0</v>
      </c>
      <c r="E36" s="7">
        <v>0</v>
      </c>
      <c r="F36" s="7">
        <v>0</v>
      </c>
      <c r="G36" s="7">
        <v>0</v>
      </c>
      <c r="H36" s="7">
        <v>0</v>
      </c>
      <c r="I36" s="7">
        <v>0</v>
      </c>
      <c r="J36" s="7">
        <v>0</v>
      </c>
      <c r="K36" s="7">
        <v>0</v>
      </c>
      <c r="L36" s="23">
        <f t="shared" si="0"/>
        <v>0</v>
      </c>
    </row>
    <row r="37" spans="1:12" s="87" customFormat="1" x14ac:dyDescent="0.2">
      <c r="A37" s="4" t="s">
        <v>68</v>
      </c>
      <c r="B37" s="7">
        <v>0</v>
      </c>
      <c r="C37" s="7">
        <v>0</v>
      </c>
      <c r="D37" s="7">
        <v>0</v>
      </c>
      <c r="E37" s="7">
        <v>0</v>
      </c>
      <c r="F37" s="7">
        <v>0</v>
      </c>
      <c r="G37" s="7">
        <v>0</v>
      </c>
      <c r="H37" s="7">
        <v>0</v>
      </c>
      <c r="I37" s="7">
        <v>0</v>
      </c>
      <c r="J37" s="7">
        <v>0</v>
      </c>
      <c r="K37" s="7">
        <v>0</v>
      </c>
      <c r="L37" s="23">
        <f t="shared" si="0"/>
        <v>0</v>
      </c>
    </row>
    <row r="38" spans="1:12" s="87" customFormat="1" x14ac:dyDescent="0.2">
      <c r="A38" s="4" t="s">
        <v>69</v>
      </c>
      <c r="B38" s="7">
        <v>121</v>
      </c>
      <c r="C38" s="7">
        <v>0</v>
      </c>
      <c r="D38" s="7">
        <v>0</v>
      </c>
      <c r="E38" s="7">
        <v>4.7790740002999996</v>
      </c>
      <c r="F38" s="7">
        <v>95</v>
      </c>
      <c r="G38" s="7">
        <v>35.7441684</v>
      </c>
      <c r="H38" s="7">
        <v>0.29545006000000001</v>
      </c>
      <c r="I38" s="7">
        <v>0</v>
      </c>
      <c r="J38" s="7">
        <v>15.983796</v>
      </c>
      <c r="K38" s="7">
        <v>10.352401</v>
      </c>
      <c r="L38" s="23">
        <f t="shared" si="0"/>
        <v>283.15488946029996</v>
      </c>
    </row>
    <row r="39" spans="1:12" s="87" customFormat="1" x14ac:dyDescent="0.2">
      <c r="A39" s="4" t="s">
        <v>70</v>
      </c>
      <c r="B39" s="7">
        <v>0</v>
      </c>
      <c r="C39" s="7">
        <v>0</v>
      </c>
      <c r="D39" s="7">
        <v>0</v>
      </c>
      <c r="E39" s="7">
        <v>0</v>
      </c>
      <c r="F39" s="7">
        <v>0</v>
      </c>
      <c r="G39" s="7">
        <v>0</v>
      </c>
      <c r="H39" s="7">
        <v>0</v>
      </c>
      <c r="I39" s="7">
        <v>0</v>
      </c>
      <c r="J39" s="7">
        <v>0</v>
      </c>
      <c r="K39" s="7">
        <v>0</v>
      </c>
      <c r="L39" s="23">
        <f t="shared" si="0"/>
        <v>0</v>
      </c>
    </row>
    <row r="40" spans="1:12" s="87" customFormat="1" x14ac:dyDescent="0.2">
      <c r="A40" s="4" t="s">
        <v>71</v>
      </c>
      <c r="B40" s="7">
        <v>0</v>
      </c>
      <c r="C40" s="7">
        <v>0</v>
      </c>
      <c r="D40" s="7">
        <v>0</v>
      </c>
      <c r="E40" s="7">
        <v>0</v>
      </c>
      <c r="F40" s="7">
        <v>0</v>
      </c>
      <c r="G40" s="7">
        <v>412.93548511</v>
      </c>
      <c r="H40" s="7">
        <v>0</v>
      </c>
      <c r="I40" s="7">
        <v>0</v>
      </c>
      <c r="J40" s="7">
        <v>0</v>
      </c>
      <c r="K40" s="7">
        <v>0</v>
      </c>
      <c r="L40" s="23">
        <f t="shared" si="0"/>
        <v>412.93548511</v>
      </c>
    </row>
    <row r="41" spans="1:12" s="87" customFormat="1" x14ac:dyDescent="0.2">
      <c r="A41" s="4" t="s">
        <v>72</v>
      </c>
      <c r="B41" s="7">
        <v>0</v>
      </c>
      <c r="C41" s="7">
        <v>0</v>
      </c>
      <c r="D41" s="7">
        <v>0</v>
      </c>
      <c r="E41" s="7">
        <v>0</v>
      </c>
      <c r="F41" s="7">
        <v>0</v>
      </c>
      <c r="G41" s="7">
        <v>0</v>
      </c>
      <c r="H41" s="7">
        <v>0</v>
      </c>
      <c r="I41" s="7">
        <v>0</v>
      </c>
      <c r="J41" s="7">
        <v>0</v>
      </c>
      <c r="K41" s="7">
        <v>0</v>
      </c>
      <c r="L41" s="23">
        <f t="shared" si="0"/>
        <v>0</v>
      </c>
    </row>
    <row r="42" spans="1:12" s="87" customFormat="1" x14ac:dyDescent="0.2">
      <c r="A42" s="4" t="s">
        <v>73</v>
      </c>
      <c r="B42" s="7">
        <v>1139.08305584</v>
      </c>
      <c r="C42" s="7">
        <v>59.072847179999997</v>
      </c>
      <c r="D42" s="7">
        <v>47.213286242999999</v>
      </c>
      <c r="E42" s="7">
        <v>257.03818912000003</v>
      </c>
      <c r="F42" s="7">
        <v>1503.1927696400001</v>
      </c>
      <c r="G42" s="7">
        <v>3163.7792081100001</v>
      </c>
      <c r="H42" s="7">
        <v>32.544063620000003</v>
      </c>
      <c r="I42" s="7">
        <v>13.189622999999999</v>
      </c>
      <c r="J42" s="7">
        <v>191.47449917</v>
      </c>
      <c r="K42" s="7">
        <v>294.95381471000002</v>
      </c>
      <c r="L42" s="23">
        <f t="shared" si="0"/>
        <v>6701.5413566330008</v>
      </c>
    </row>
    <row r="43" spans="1:12" s="23" customFormat="1" x14ac:dyDescent="0.2">
      <c r="A43" s="4" t="s">
        <v>74</v>
      </c>
      <c r="B43" s="7">
        <v>0</v>
      </c>
      <c r="C43" s="7">
        <v>0</v>
      </c>
      <c r="D43" s="7">
        <v>0</v>
      </c>
      <c r="E43" s="7">
        <v>31.309592819999999</v>
      </c>
      <c r="F43" s="7">
        <v>0</v>
      </c>
      <c r="G43" s="7">
        <v>251.46596092999999</v>
      </c>
      <c r="H43" s="7">
        <v>0</v>
      </c>
      <c r="I43" s="7">
        <v>0</v>
      </c>
      <c r="J43" s="7">
        <v>0.65822895000000003</v>
      </c>
      <c r="K43" s="7">
        <v>0</v>
      </c>
      <c r="L43" s="23">
        <f t="shared" si="0"/>
        <v>283.43378269999999</v>
      </c>
    </row>
    <row r="44" spans="1:12" s="23" customFormat="1" x14ac:dyDescent="0.2">
      <c r="A44" s="4" t="s">
        <v>75</v>
      </c>
      <c r="B44" s="7">
        <v>0</v>
      </c>
      <c r="C44" s="7">
        <v>0</v>
      </c>
      <c r="D44" s="7">
        <v>0</v>
      </c>
      <c r="E44" s="7">
        <v>0</v>
      </c>
      <c r="F44" s="7">
        <v>0</v>
      </c>
      <c r="G44" s="7">
        <v>0</v>
      </c>
      <c r="H44" s="7">
        <v>0</v>
      </c>
      <c r="I44" s="7">
        <v>0</v>
      </c>
      <c r="J44" s="7">
        <v>0</v>
      </c>
      <c r="K44" s="7">
        <v>0</v>
      </c>
      <c r="L44" s="23">
        <f t="shared" ref="L44:L69" si="1">SUM(B44:K44)</f>
        <v>0</v>
      </c>
    </row>
    <row r="45" spans="1:12" s="87" customFormat="1" x14ac:dyDescent="0.2">
      <c r="A45" s="10" t="s">
        <v>76</v>
      </c>
      <c r="B45" s="12">
        <v>1512.32636611</v>
      </c>
      <c r="C45" s="12">
        <v>38.159289610000002</v>
      </c>
      <c r="D45" s="12">
        <v>95.988855341000004</v>
      </c>
      <c r="E45" s="12">
        <v>186.75927522999999</v>
      </c>
      <c r="F45" s="12">
        <v>13888.867895740001</v>
      </c>
      <c r="G45" s="12">
        <v>1099.271994064</v>
      </c>
      <c r="H45" s="12">
        <v>25.7646297</v>
      </c>
      <c r="I45" s="12">
        <v>0</v>
      </c>
      <c r="J45" s="12">
        <v>441.08834867000002</v>
      </c>
      <c r="K45" s="12">
        <v>3074.0675893299999</v>
      </c>
      <c r="L45" s="23">
        <f t="shared" si="1"/>
        <v>20362.294243795001</v>
      </c>
    </row>
    <row r="46" spans="1:12" s="87" customFormat="1" x14ac:dyDescent="0.2">
      <c r="A46" s="10" t="s">
        <v>77</v>
      </c>
      <c r="B46" s="12">
        <v>1512.32636611</v>
      </c>
      <c r="C46" s="12">
        <v>38.159289610000002</v>
      </c>
      <c r="D46" s="12">
        <v>95.988855341000004</v>
      </c>
      <c r="E46" s="12">
        <v>186.75927522999999</v>
      </c>
      <c r="F46" s="12">
        <v>8608.4049639799996</v>
      </c>
      <c r="G46" s="12">
        <v>593.99836690400002</v>
      </c>
      <c r="H46" s="12">
        <v>25.7646297</v>
      </c>
      <c r="I46" s="12">
        <v>0</v>
      </c>
      <c r="J46" s="12">
        <v>441.08834867000002</v>
      </c>
      <c r="K46" s="12">
        <v>3041.71569133</v>
      </c>
      <c r="L46" s="23">
        <f t="shared" si="1"/>
        <v>14544.205786875</v>
      </c>
    </row>
    <row r="47" spans="1:12" s="23" customFormat="1" x14ac:dyDescent="0.2">
      <c r="A47" s="4" t="s">
        <v>78</v>
      </c>
      <c r="B47" s="7">
        <v>632.64098472000001</v>
      </c>
      <c r="C47" s="7">
        <v>38.159289610000002</v>
      </c>
      <c r="D47" s="7">
        <v>95.988855341000004</v>
      </c>
      <c r="E47" s="7">
        <v>167.87702519999999</v>
      </c>
      <c r="F47" s="7">
        <v>1817.6218852</v>
      </c>
      <c r="G47" s="7">
        <v>480.16362361</v>
      </c>
      <c r="H47" s="7">
        <v>19.178696859999999</v>
      </c>
      <c r="I47" s="7">
        <v>0</v>
      </c>
      <c r="J47" s="7">
        <v>57.946727150000001</v>
      </c>
      <c r="K47" s="7">
        <v>868.84686692000002</v>
      </c>
      <c r="L47" s="23">
        <f t="shared" si="1"/>
        <v>4178.4239546109993</v>
      </c>
    </row>
    <row r="48" spans="1:12" s="87" customFormat="1" x14ac:dyDescent="0.2">
      <c r="A48" s="4" t="s">
        <v>79</v>
      </c>
      <c r="B48" s="7">
        <v>879.68538138999997</v>
      </c>
      <c r="C48" s="7">
        <v>0</v>
      </c>
      <c r="D48" s="7">
        <v>0</v>
      </c>
      <c r="E48" s="7">
        <v>18.882250030000002</v>
      </c>
      <c r="F48" s="7">
        <v>6790.7830787800003</v>
      </c>
      <c r="G48" s="7">
        <v>113.83474329400001</v>
      </c>
      <c r="H48" s="7">
        <v>6.5859328399999999</v>
      </c>
      <c r="I48" s="7">
        <v>0</v>
      </c>
      <c r="J48" s="7">
        <v>383.14162152</v>
      </c>
      <c r="K48" s="7">
        <v>2172.8688244099999</v>
      </c>
      <c r="L48" s="23">
        <f t="shared" si="1"/>
        <v>10365.781832264</v>
      </c>
    </row>
    <row r="49" spans="1:20" s="87" customFormat="1" x14ac:dyDescent="0.2">
      <c r="A49" s="10" t="s">
        <v>80</v>
      </c>
      <c r="B49" s="12">
        <v>0</v>
      </c>
      <c r="C49" s="12">
        <v>0</v>
      </c>
      <c r="D49" s="12">
        <v>0</v>
      </c>
      <c r="E49" s="12">
        <v>0</v>
      </c>
      <c r="F49" s="12">
        <v>1545.3032013899999</v>
      </c>
      <c r="G49" s="12">
        <v>0</v>
      </c>
      <c r="H49" s="12">
        <v>0</v>
      </c>
      <c r="I49" s="12">
        <v>0</v>
      </c>
      <c r="J49" s="12">
        <v>0</v>
      </c>
      <c r="K49" s="12">
        <v>32.351897999999998</v>
      </c>
      <c r="L49" s="23">
        <f t="shared" si="1"/>
        <v>1577.6550993899998</v>
      </c>
    </row>
    <row r="50" spans="1:20" s="23" customFormat="1" x14ac:dyDescent="0.2">
      <c r="A50" s="4" t="s">
        <v>81</v>
      </c>
      <c r="B50" s="7">
        <v>0</v>
      </c>
      <c r="C50" s="7">
        <v>0</v>
      </c>
      <c r="D50" s="7">
        <v>0</v>
      </c>
      <c r="E50" s="7">
        <v>0</v>
      </c>
      <c r="F50" s="7">
        <v>1476.60361433</v>
      </c>
      <c r="G50" s="7">
        <v>0</v>
      </c>
      <c r="H50" s="7">
        <v>0</v>
      </c>
      <c r="I50" s="7">
        <v>0</v>
      </c>
      <c r="J50" s="7">
        <v>0</v>
      </c>
      <c r="K50" s="7">
        <v>32.351897999999998</v>
      </c>
      <c r="L50" s="23">
        <f t="shared" si="1"/>
        <v>1508.9555123299999</v>
      </c>
    </row>
    <row r="51" spans="1:20" s="87" customFormat="1" x14ac:dyDescent="0.2">
      <c r="A51" s="4" t="s">
        <v>82</v>
      </c>
      <c r="B51" s="7">
        <v>0</v>
      </c>
      <c r="C51" s="7">
        <v>0</v>
      </c>
      <c r="D51" s="7">
        <v>0</v>
      </c>
      <c r="E51" s="7">
        <v>0</v>
      </c>
      <c r="F51" s="7">
        <v>68.699587059999999</v>
      </c>
      <c r="G51" s="7">
        <v>0</v>
      </c>
      <c r="H51" s="7">
        <v>0</v>
      </c>
      <c r="I51" s="7">
        <v>0</v>
      </c>
      <c r="J51" s="7">
        <v>0</v>
      </c>
      <c r="K51" s="7">
        <v>0</v>
      </c>
      <c r="L51" s="23">
        <f t="shared" si="1"/>
        <v>68.699587059999999</v>
      </c>
    </row>
    <row r="52" spans="1:20" s="87" customFormat="1" x14ac:dyDescent="0.2">
      <c r="A52" s="10" t="s">
        <v>83</v>
      </c>
      <c r="B52" s="12">
        <v>0</v>
      </c>
      <c r="C52" s="12">
        <v>0</v>
      </c>
      <c r="D52" s="12">
        <v>0</v>
      </c>
      <c r="E52" s="12">
        <v>0</v>
      </c>
      <c r="F52" s="12">
        <v>3735.15973037</v>
      </c>
      <c r="G52" s="12">
        <v>505.27362715999999</v>
      </c>
      <c r="H52" s="12">
        <v>0</v>
      </c>
      <c r="I52" s="12">
        <v>0</v>
      </c>
      <c r="J52" s="12">
        <v>0</v>
      </c>
      <c r="K52" s="12">
        <v>0</v>
      </c>
      <c r="L52" s="23">
        <f t="shared" si="1"/>
        <v>4240.4333575299997</v>
      </c>
    </row>
    <row r="53" spans="1:20" s="87" customFormat="1" x14ac:dyDescent="0.2">
      <c r="A53" s="4" t="s">
        <v>58</v>
      </c>
      <c r="B53" s="7">
        <v>0</v>
      </c>
      <c r="C53" s="7">
        <v>0</v>
      </c>
      <c r="D53" s="7">
        <v>0</v>
      </c>
      <c r="E53" s="7">
        <v>0</v>
      </c>
      <c r="F53" s="7">
        <v>0</v>
      </c>
      <c r="G53" s="7">
        <v>0</v>
      </c>
      <c r="H53" s="7">
        <v>0</v>
      </c>
      <c r="I53" s="7">
        <v>0</v>
      </c>
      <c r="J53" s="7">
        <v>0</v>
      </c>
      <c r="K53" s="7">
        <v>0</v>
      </c>
      <c r="L53" s="23">
        <f t="shared" si="1"/>
        <v>0</v>
      </c>
    </row>
    <row r="54" spans="1:20" s="87" customFormat="1" x14ac:dyDescent="0.2">
      <c r="A54" s="4" t="s">
        <v>84</v>
      </c>
      <c r="B54" s="7">
        <v>0</v>
      </c>
      <c r="C54" s="7">
        <v>0</v>
      </c>
      <c r="D54" s="7">
        <v>0</v>
      </c>
      <c r="E54" s="7">
        <v>0</v>
      </c>
      <c r="F54" s="7">
        <v>0</v>
      </c>
      <c r="G54" s="7">
        <v>0</v>
      </c>
      <c r="H54" s="7">
        <v>0</v>
      </c>
      <c r="I54" s="7">
        <v>0</v>
      </c>
      <c r="J54" s="7">
        <v>0</v>
      </c>
      <c r="K54" s="7">
        <v>0</v>
      </c>
      <c r="L54" s="23">
        <f t="shared" si="1"/>
        <v>0</v>
      </c>
    </row>
    <row r="55" spans="1:20" s="87" customFormat="1" x14ac:dyDescent="0.2">
      <c r="A55" s="4" t="s">
        <v>63</v>
      </c>
      <c r="B55" s="7">
        <v>0</v>
      </c>
      <c r="C55" s="7">
        <v>0</v>
      </c>
      <c r="D55" s="7">
        <v>0</v>
      </c>
      <c r="E55" s="7">
        <v>0</v>
      </c>
      <c r="F55" s="7">
        <v>0</v>
      </c>
      <c r="G55" s="7">
        <v>0</v>
      </c>
      <c r="H55" s="7">
        <v>0</v>
      </c>
      <c r="I55" s="7">
        <v>0</v>
      </c>
      <c r="J55" s="7">
        <v>0</v>
      </c>
      <c r="K55" s="7">
        <v>0</v>
      </c>
      <c r="L55" s="23">
        <f t="shared" si="1"/>
        <v>0</v>
      </c>
    </row>
    <row r="56" spans="1:20" s="87" customFormat="1" x14ac:dyDescent="0.2">
      <c r="A56" s="4" t="s">
        <v>65</v>
      </c>
      <c r="B56" s="7">
        <v>0</v>
      </c>
      <c r="C56" s="7">
        <v>0</v>
      </c>
      <c r="D56" s="7">
        <v>0</v>
      </c>
      <c r="E56" s="7">
        <v>0</v>
      </c>
      <c r="F56" s="7">
        <v>0</v>
      </c>
      <c r="G56" s="7">
        <v>0</v>
      </c>
      <c r="H56" s="7">
        <v>0</v>
      </c>
      <c r="I56" s="7">
        <v>0</v>
      </c>
      <c r="J56" s="7">
        <v>0</v>
      </c>
      <c r="K56" s="7">
        <v>0</v>
      </c>
      <c r="L56" s="23">
        <f t="shared" si="1"/>
        <v>0</v>
      </c>
    </row>
    <row r="57" spans="1:20" s="87" customFormat="1" x14ac:dyDescent="0.2">
      <c r="A57" s="4" t="s">
        <v>85</v>
      </c>
      <c r="B57" s="7">
        <v>0</v>
      </c>
      <c r="C57" s="7">
        <v>0</v>
      </c>
      <c r="D57" s="7">
        <v>0</v>
      </c>
      <c r="E57" s="7">
        <v>0</v>
      </c>
      <c r="F57" s="7">
        <v>0</v>
      </c>
      <c r="G57" s="7">
        <v>0</v>
      </c>
      <c r="H57" s="7">
        <v>0</v>
      </c>
      <c r="I57" s="7">
        <v>0</v>
      </c>
      <c r="J57" s="7">
        <v>0</v>
      </c>
      <c r="K57" s="7">
        <v>0</v>
      </c>
      <c r="L57" s="23">
        <f t="shared" si="1"/>
        <v>0</v>
      </c>
    </row>
    <row r="58" spans="1:20" s="87" customFormat="1" x14ac:dyDescent="0.2">
      <c r="A58" s="4" t="s">
        <v>86</v>
      </c>
      <c r="B58" s="7">
        <v>0</v>
      </c>
      <c r="C58" s="7">
        <v>0</v>
      </c>
      <c r="D58" s="7">
        <v>0</v>
      </c>
      <c r="E58" s="7">
        <v>0</v>
      </c>
      <c r="F58" s="7">
        <v>0</v>
      </c>
      <c r="G58" s="7">
        <v>0</v>
      </c>
      <c r="H58" s="7">
        <v>0</v>
      </c>
      <c r="I58" s="7">
        <v>0</v>
      </c>
      <c r="J58" s="7">
        <v>0</v>
      </c>
      <c r="K58" s="7">
        <v>0</v>
      </c>
      <c r="L58" s="23">
        <f t="shared" si="1"/>
        <v>0</v>
      </c>
      <c r="M58" s="188"/>
      <c r="N58" s="188"/>
      <c r="O58" s="188"/>
      <c r="P58" s="188"/>
      <c r="Q58" s="188"/>
      <c r="R58" s="188"/>
      <c r="S58" s="188"/>
      <c r="T58" s="188"/>
    </row>
    <row r="59" spans="1:20" s="87" customFormat="1" x14ac:dyDescent="0.2">
      <c r="A59" s="4" t="s">
        <v>67</v>
      </c>
      <c r="B59" s="7">
        <v>0</v>
      </c>
      <c r="C59" s="7">
        <v>0</v>
      </c>
      <c r="D59" s="7">
        <v>0</v>
      </c>
      <c r="E59" s="7">
        <v>0</v>
      </c>
      <c r="F59" s="7">
        <v>0</v>
      </c>
      <c r="G59" s="7">
        <v>0</v>
      </c>
      <c r="H59" s="7">
        <v>0</v>
      </c>
      <c r="I59" s="7">
        <v>0</v>
      </c>
      <c r="J59" s="7">
        <v>0</v>
      </c>
      <c r="K59" s="7">
        <v>0</v>
      </c>
      <c r="L59" s="23">
        <f t="shared" si="1"/>
        <v>0</v>
      </c>
      <c r="M59" s="195"/>
      <c r="N59" s="195"/>
      <c r="O59" s="195"/>
      <c r="P59" s="195"/>
      <c r="Q59" s="195"/>
      <c r="R59" s="195"/>
      <c r="S59" s="195"/>
      <c r="T59" s="195"/>
    </row>
    <row r="60" spans="1:20" s="87" customFormat="1" x14ac:dyDescent="0.2">
      <c r="A60" s="4" t="s">
        <v>87</v>
      </c>
      <c r="B60" s="7">
        <v>0</v>
      </c>
      <c r="C60" s="7">
        <v>0</v>
      </c>
      <c r="D60" s="7">
        <v>0</v>
      </c>
      <c r="E60" s="7">
        <v>0</v>
      </c>
      <c r="F60" s="7">
        <v>0</v>
      </c>
      <c r="G60" s="7">
        <v>0</v>
      </c>
      <c r="H60" s="7">
        <v>0</v>
      </c>
      <c r="I60" s="7">
        <v>0</v>
      </c>
      <c r="J60" s="7">
        <v>0</v>
      </c>
      <c r="K60" s="7">
        <v>0</v>
      </c>
      <c r="L60" s="23">
        <f t="shared" si="1"/>
        <v>0</v>
      </c>
      <c r="M60" s="188"/>
      <c r="N60" s="188"/>
      <c r="O60" s="188"/>
      <c r="P60" s="188"/>
      <c r="Q60" s="188"/>
      <c r="R60" s="188"/>
      <c r="S60" s="188"/>
      <c r="T60" s="188"/>
    </row>
    <row r="61" spans="1:20" s="87" customFormat="1" x14ac:dyDescent="0.2">
      <c r="A61" s="4" t="s">
        <v>69</v>
      </c>
      <c r="B61" s="7">
        <v>0</v>
      </c>
      <c r="C61" s="7">
        <v>0</v>
      </c>
      <c r="D61" s="7">
        <v>0</v>
      </c>
      <c r="E61" s="7">
        <v>0</v>
      </c>
      <c r="F61" s="7">
        <v>0</v>
      </c>
      <c r="G61" s="7">
        <v>0</v>
      </c>
      <c r="H61" s="7">
        <v>0</v>
      </c>
      <c r="I61" s="7">
        <v>0</v>
      </c>
      <c r="J61" s="7">
        <v>0</v>
      </c>
      <c r="K61" s="7">
        <v>0</v>
      </c>
      <c r="L61" s="23">
        <f t="shared" si="1"/>
        <v>0</v>
      </c>
      <c r="M61" s="188"/>
      <c r="N61" s="188"/>
      <c r="O61" s="188"/>
      <c r="P61" s="188"/>
      <c r="Q61" s="188"/>
      <c r="R61" s="188"/>
      <c r="S61" s="188"/>
      <c r="T61" s="188"/>
    </row>
    <row r="62" spans="1:20" x14ac:dyDescent="0.2">
      <c r="A62" s="4" t="s">
        <v>71</v>
      </c>
      <c r="B62" s="7">
        <v>0</v>
      </c>
      <c r="C62" s="7">
        <v>0</v>
      </c>
      <c r="D62" s="7">
        <v>0</v>
      </c>
      <c r="E62" s="7">
        <v>0</v>
      </c>
      <c r="F62" s="7">
        <v>0</v>
      </c>
      <c r="G62" s="7">
        <v>0</v>
      </c>
      <c r="H62" s="7">
        <v>0</v>
      </c>
      <c r="I62" s="7">
        <v>0</v>
      </c>
      <c r="J62" s="7">
        <v>0</v>
      </c>
      <c r="K62" s="7">
        <v>0</v>
      </c>
      <c r="L62" s="23">
        <f t="shared" si="1"/>
        <v>0</v>
      </c>
      <c r="M62" s="52"/>
      <c r="N62" s="52"/>
      <c r="O62" s="52"/>
      <c r="P62" s="52"/>
      <c r="Q62" s="52"/>
      <c r="R62" s="52"/>
      <c r="S62" s="52"/>
      <c r="T62" s="52"/>
    </row>
    <row r="63" spans="1:20" x14ac:dyDescent="0.2">
      <c r="A63" s="4" t="s">
        <v>72</v>
      </c>
      <c r="B63" s="7">
        <v>0</v>
      </c>
      <c r="C63" s="7">
        <v>0</v>
      </c>
      <c r="D63" s="7">
        <v>0</v>
      </c>
      <c r="E63" s="7">
        <v>0</v>
      </c>
      <c r="F63" s="7">
        <v>0</v>
      </c>
      <c r="G63" s="7">
        <v>0</v>
      </c>
      <c r="H63" s="7">
        <v>0</v>
      </c>
      <c r="I63" s="7">
        <v>0</v>
      </c>
      <c r="J63" s="7">
        <v>0</v>
      </c>
      <c r="K63" s="7">
        <v>0</v>
      </c>
      <c r="L63" s="23">
        <f t="shared" si="1"/>
        <v>0</v>
      </c>
      <c r="M63" s="52"/>
      <c r="N63" s="52"/>
      <c r="O63" s="52"/>
      <c r="P63" s="52"/>
      <c r="Q63" s="52"/>
      <c r="R63" s="52"/>
      <c r="S63" s="52"/>
      <c r="T63" s="52"/>
    </row>
    <row r="64" spans="1:20" x14ac:dyDescent="0.2">
      <c r="A64" s="4" t="s">
        <v>88</v>
      </c>
      <c r="B64" s="7">
        <v>0</v>
      </c>
      <c r="C64" s="7">
        <v>0</v>
      </c>
      <c r="D64" s="7">
        <v>0</v>
      </c>
      <c r="E64" s="7">
        <v>0</v>
      </c>
      <c r="F64" s="7">
        <v>0</v>
      </c>
      <c r="G64" s="7">
        <v>0</v>
      </c>
      <c r="H64" s="7">
        <v>0</v>
      </c>
      <c r="I64" s="7">
        <v>0</v>
      </c>
      <c r="J64" s="7">
        <v>0</v>
      </c>
      <c r="K64" s="7">
        <v>0</v>
      </c>
      <c r="L64" s="23">
        <f t="shared" si="1"/>
        <v>0</v>
      </c>
    </row>
    <row r="65" spans="1:12" x14ac:dyDescent="0.2">
      <c r="A65" s="4" t="s">
        <v>73</v>
      </c>
      <c r="B65" s="7">
        <v>0</v>
      </c>
      <c r="C65" s="7">
        <v>0</v>
      </c>
      <c r="D65" s="7">
        <v>0</v>
      </c>
      <c r="E65" s="7">
        <v>0</v>
      </c>
      <c r="F65" s="7">
        <v>3624.2482303699999</v>
      </c>
      <c r="G65" s="7">
        <v>505.27362715999999</v>
      </c>
      <c r="H65" s="7">
        <v>0</v>
      </c>
      <c r="I65" s="7">
        <v>0</v>
      </c>
      <c r="J65" s="7">
        <v>0</v>
      </c>
      <c r="K65" s="7">
        <v>0</v>
      </c>
      <c r="L65" s="23">
        <f t="shared" si="1"/>
        <v>4129.5218575299996</v>
      </c>
    </row>
    <row r="66" spans="1:12" x14ac:dyDescent="0.2">
      <c r="A66" s="4" t="s">
        <v>74</v>
      </c>
      <c r="B66" s="7">
        <v>0</v>
      </c>
      <c r="C66" s="7">
        <v>0</v>
      </c>
      <c r="D66" s="7">
        <v>0</v>
      </c>
      <c r="E66" s="7">
        <v>0</v>
      </c>
      <c r="F66" s="7">
        <v>110.9115</v>
      </c>
      <c r="G66" s="7">
        <v>0</v>
      </c>
      <c r="H66" s="7">
        <v>0</v>
      </c>
      <c r="I66" s="7">
        <v>0</v>
      </c>
      <c r="J66" s="7">
        <v>0</v>
      </c>
      <c r="K66" s="7">
        <v>0</v>
      </c>
      <c r="L66" s="23">
        <f t="shared" si="1"/>
        <v>110.9115</v>
      </c>
    </row>
    <row r="67" spans="1:12" x14ac:dyDescent="0.2">
      <c r="A67" s="10" t="s">
        <v>89</v>
      </c>
      <c r="B67" s="12">
        <v>0</v>
      </c>
      <c r="C67" s="12">
        <v>0</v>
      </c>
      <c r="D67" s="12">
        <v>0</v>
      </c>
      <c r="E67" s="12">
        <v>0</v>
      </c>
      <c r="F67" s="12">
        <v>278.37534039000002</v>
      </c>
      <c r="G67" s="12">
        <v>0</v>
      </c>
      <c r="H67" s="12">
        <v>0</v>
      </c>
      <c r="I67" s="12">
        <v>0</v>
      </c>
      <c r="J67" s="12">
        <v>0</v>
      </c>
      <c r="K67" s="12">
        <v>0</v>
      </c>
      <c r="L67" s="23">
        <f t="shared" si="1"/>
        <v>278.37534039000002</v>
      </c>
    </row>
    <row r="68" spans="1:12" x14ac:dyDescent="0.2">
      <c r="A68" s="4" t="s">
        <v>90</v>
      </c>
      <c r="B68" s="7">
        <v>0</v>
      </c>
      <c r="C68" s="7">
        <v>0</v>
      </c>
      <c r="D68" s="7">
        <v>0</v>
      </c>
      <c r="E68" s="7">
        <v>0</v>
      </c>
      <c r="F68" s="7">
        <v>1086.948441</v>
      </c>
      <c r="G68" s="7">
        <v>0</v>
      </c>
      <c r="H68" s="7">
        <v>0</v>
      </c>
      <c r="I68" s="7">
        <v>0</v>
      </c>
      <c r="J68" s="7">
        <v>0</v>
      </c>
      <c r="K68" s="7">
        <v>0</v>
      </c>
      <c r="L68" s="23">
        <f t="shared" si="1"/>
        <v>1086.948441</v>
      </c>
    </row>
    <row r="69" spans="1:12" x14ac:dyDescent="0.2">
      <c r="A69" s="4" t="s">
        <v>91</v>
      </c>
      <c r="B69" s="7">
        <v>0</v>
      </c>
      <c r="C69" s="7">
        <v>0</v>
      </c>
      <c r="D69" s="7">
        <v>0</v>
      </c>
      <c r="E69" s="7">
        <v>0</v>
      </c>
      <c r="F69" s="7">
        <v>808.57310060999998</v>
      </c>
      <c r="G69" s="7">
        <v>0</v>
      </c>
      <c r="H69" s="7">
        <v>0</v>
      </c>
      <c r="I69" s="7">
        <v>0</v>
      </c>
      <c r="J69" s="7">
        <v>0</v>
      </c>
      <c r="K69" s="7">
        <v>0</v>
      </c>
      <c r="L69" s="23">
        <f t="shared" si="1"/>
        <v>808.57310060999998</v>
      </c>
    </row>
    <row r="70" spans="1:12" ht="13.5" thickBot="1" x14ac:dyDescent="0.25">
      <c r="B70" s="5"/>
      <c r="C70" s="5"/>
      <c r="D70" s="5"/>
      <c r="E70" s="5"/>
      <c r="F70" s="5"/>
      <c r="G70" s="5"/>
      <c r="H70" s="5"/>
      <c r="I70" s="5"/>
      <c r="J70" s="5"/>
      <c r="K70" s="5"/>
    </row>
    <row r="71" spans="1:12" ht="13.5" thickTop="1" x14ac:dyDescent="0.2"/>
  </sheetData>
  <mergeCells count="8">
    <mergeCell ref="B8:F8"/>
    <mergeCell ref="G8:J8"/>
    <mergeCell ref="B5:F5"/>
    <mergeCell ref="G5:J5"/>
    <mergeCell ref="B6:F6"/>
    <mergeCell ref="G6:J6"/>
    <mergeCell ref="B7:F7"/>
    <mergeCell ref="G7:J7"/>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302C3-7F8E-4228-83BD-A269730B5F4E}">
  <sheetPr>
    <tabColor theme="9" tint="0.39997558519241921"/>
  </sheetPr>
  <dimension ref="A1:J73"/>
  <sheetViews>
    <sheetView showGridLines="0" defaultGridColor="0" topLeftCell="A5" colorId="60" workbookViewId="0">
      <selection activeCell="M33" sqref="M33"/>
    </sheetView>
  </sheetViews>
  <sheetFormatPr baseColWidth="10" defaultColWidth="11.42578125" defaultRowHeight="12.75" x14ac:dyDescent="0.2"/>
  <cols>
    <col min="1" max="1" width="52" style="181" customWidth="1"/>
    <col min="2" max="2" width="8.5703125" style="181" customWidth="1"/>
    <col min="3" max="3" width="10.42578125" style="181" bestFit="1" customWidth="1"/>
    <col min="4" max="4" width="9.5703125" style="181" customWidth="1"/>
    <col min="5" max="5" width="8.85546875" style="181" customWidth="1"/>
    <col min="6" max="6" width="9.42578125" style="181" bestFit="1" customWidth="1"/>
    <col min="7" max="7" width="12" style="181" bestFit="1" customWidth="1"/>
    <col min="8" max="8" width="11.42578125" style="181"/>
    <col min="9" max="9" width="11.85546875" style="181" bestFit="1" customWidth="1"/>
    <col min="10" max="16384" width="11.42578125" style="181"/>
  </cols>
  <sheetData>
    <row r="1" spans="1:10" x14ac:dyDescent="0.2">
      <c r="A1" s="180" t="s">
        <v>0</v>
      </c>
    </row>
    <row r="2" spans="1:10" x14ac:dyDescent="0.2">
      <c r="A2" s="180" t="s">
        <v>2</v>
      </c>
    </row>
    <row r="3" spans="1:10" x14ac:dyDescent="0.2">
      <c r="A3" s="180" t="s">
        <v>3</v>
      </c>
      <c r="D3" s="103"/>
      <c r="E3" s="103"/>
    </row>
    <row r="5" spans="1:10" x14ac:dyDescent="0.2">
      <c r="A5" s="224" t="s">
        <v>92</v>
      </c>
      <c r="B5" s="224"/>
      <c r="C5" s="224"/>
      <c r="D5" s="224"/>
      <c r="E5" s="224"/>
      <c r="F5" s="224"/>
      <c r="G5" s="224"/>
      <c r="H5" s="224"/>
    </row>
    <row r="6" spans="1:10" x14ac:dyDescent="0.2">
      <c r="A6" s="224" t="s">
        <v>514</v>
      </c>
      <c r="B6" s="224"/>
      <c r="C6" s="224"/>
      <c r="D6" s="224"/>
      <c r="E6" s="224"/>
      <c r="F6" s="224"/>
      <c r="G6" s="224"/>
      <c r="H6" s="224"/>
    </row>
    <row r="7" spans="1:10" x14ac:dyDescent="0.2">
      <c r="A7" s="224">
        <v>2021</v>
      </c>
      <c r="B7" s="224"/>
      <c r="C7" s="224"/>
      <c r="D7" s="224"/>
      <c r="E7" s="224"/>
      <c r="F7" s="224"/>
      <c r="G7" s="224"/>
      <c r="H7" s="224"/>
    </row>
    <row r="8" spans="1:10" x14ac:dyDescent="0.2">
      <c r="A8" s="224" t="s">
        <v>6</v>
      </c>
      <c r="B8" s="224"/>
      <c r="C8" s="224"/>
      <c r="D8" s="224"/>
      <c r="E8" s="224"/>
      <c r="F8" s="224"/>
      <c r="G8" s="224"/>
      <c r="H8" s="224"/>
      <c r="J8" s="192"/>
    </row>
    <row r="9" spans="1:10" ht="13.5" thickBot="1" x14ac:dyDescent="0.25"/>
    <row r="10" spans="1:10" ht="28.35" customHeight="1" thickTop="1" thickBot="1" x14ac:dyDescent="0.25">
      <c r="A10" s="182" t="s">
        <v>1</v>
      </c>
      <c r="B10" s="182" t="s">
        <v>227</v>
      </c>
      <c r="C10" s="182" t="s">
        <v>229</v>
      </c>
      <c r="D10" s="182" t="s">
        <v>231</v>
      </c>
      <c r="E10" s="182" t="s">
        <v>233</v>
      </c>
      <c r="F10" s="182" t="s">
        <v>236</v>
      </c>
      <c r="G10" s="182" t="s">
        <v>475</v>
      </c>
      <c r="H10" s="182" t="s">
        <v>42</v>
      </c>
      <c r="J10" s="13"/>
    </row>
    <row r="11" spans="1:10" s="23" customFormat="1" ht="13.5" thickTop="1" x14ac:dyDescent="0.2">
      <c r="A11" s="184"/>
      <c r="B11" s="22"/>
      <c r="C11" s="22"/>
      <c r="D11" s="22"/>
      <c r="E11" s="22"/>
      <c r="F11" s="22"/>
      <c r="G11" s="22"/>
      <c r="H11" s="22"/>
    </row>
    <row r="12" spans="1:10" s="23" customFormat="1" x14ac:dyDescent="0.2">
      <c r="A12" s="10" t="s">
        <v>46</v>
      </c>
      <c r="B12" s="12">
        <v>95.619374149999999</v>
      </c>
      <c r="C12" s="12">
        <v>284350.126899603</v>
      </c>
      <c r="D12" s="12">
        <v>70261.896502529999</v>
      </c>
      <c r="E12" s="12">
        <v>1334.1413</v>
      </c>
      <c r="F12" s="12">
        <v>49477.757934472997</v>
      </c>
      <c r="G12" s="12">
        <v>1514782.46866415</v>
      </c>
      <c r="H12" s="22">
        <v>2417175.3456749059</v>
      </c>
    </row>
    <row r="13" spans="1:10" s="23" customFormat="1" x14ac:dyDescent="0.2">
      <c r="A13" s="10" t="s">
        <v>47</v>
      </c>
      <c r="B13" s="12">
        <v>95.619374149999999</v>
      </c>
      <c r="C13" s="12">
        <v>284350.126899603</v>
      </c>
      <c r="D13" s="12">
        <v>70261.896502529999</v>
      </c>
      <c r="E13" s="12">
        <v>1334.1413</v>
      </c>
      <c r="F13" s="12">
        <v>49709.838121722998</v>
      </c>
      <c r="G13" s="12">
        <v>1514782.46866415</v>
      </c>
      <c r="H13" s="22">
        <v>2476780.6658621561</v>
      </c>
    </row>
    <row r="14" spans="1:10" s="87" customFormat="1" x14ac:dyDescent="0.2">
      <c r="A14" s="10" t="s">
        <v>48</v>
      </c>
      <c r="B14" s="12">
        <v>95.556370999999999</v>
      </c>
      <c r="C14" s="12">
        <v>273164.80051953398</v>
      </c>
      <c r="D14" s="12">
        <v>58208.270319930001</v>
      </c>
      <c r="E14" s="12">
        <v>1281.4722999999999</v>
      </c>
      <c r="F14" s="12">
        <v>48981.443221622998</v>
      </c>
      <c r="G14" s="12">
        <v>1495988.4515396601</v>
      </c>
      <c r="H14" s="22">
        <v>2390386.1992717469</v>
      </c>
    </row>
    <row r="15" spans="1:10" s="87" customFormat="1" x14ac:dyDescent="0.2">
      <c r="A15" s="4" t="s">
        <v>49</v>
      </c>
      <c r="B15" s="7">
        <v>64.028523750000005</v>
      </c>
      <c r="C15" s="7">
        <v>39332.849825429999</v>
      </c>
      <c r="D15" s="7">
        <v>9241.8018500599992</v>
      </c>
      <c r="E15" s="7">
        <v>17.9679</v>
      </c>
      <c r="F15" s="7">
        <v>4990.9821677720001</v>
      </c>
      <c r="G15" s="7">
        <v>30552.817700709998</v>
      </c>
      <c r="H15" s="22">
        <v>191220.112967722</v>
      </c>
    </row>
    <row r="16" spans="1:10" s="87" customFormat="1" x14ac:dyDescent="0.2">
      <c r="A16" s="4" t="s">
        <v>50</v>
      </c>
      <c r="B16" s="7">
        <v>11.864343</v>
      </c>
      <c r="C16" s="7">
        <v>7020.7120956299996</v>
      </c>
      <c r="D16" s="7">
        <v>1803.66639678</v>
      </c>
      <c r="E16" s="7">
        <v>1.6498999999999999</v>
      </c>
      <c r="F16" s="7">
        <v>896.95930312099995</v>
      </c>
      <c r="G16" s="7">
        <v>5593.3630603600004</v>
      </c>
      <c r="H16" s="22">
        <v>34537.080098890998</v>
      </c>
    </row>
    <row r="17" spans="1:8" s="87" customFormat="1" x14ac:dyDescent="0.2">
      <c r="A17" s="4" t="s">
        <v>51</v>
      </c>
      <c r="B17" s="7">
        <v>3.042138</v>
      </c>
      <c r="C17" s="7">
        <v>1799.8955490000001</v>
      </c>
      <c r="D17" s="7">
        <v>468.84136697999998</v>
      </c>
      <c r="E17" s="7">
        <v>0.43280000000000002</v>
      </c>
      <c r="F17" s="7">
        <v>229.95119105000001</v>
      </c>
      <c r="G17" s="7">
        <v>1434.6223405600001</v>
      </c>
      <c r="H17" s="22">
        <v>8858.0453855899996</v>
      </c>
    </row>
    <row r="18" spans="1:8" s="87" customFormat="1" x14ac:dyDescent="0.2">
      <c r="A18" s="4" t="s">
        <v>52</v>
      </c>
      <c r="B18" s="7">
        <v>8.8222050000000003</v>
      </c>
      <c r="C18" s="7">
        <v>5220.8165466299997</v>
      </c>
      <c r="D18" s="7">
        <v>1334.8250298</v>
      </c>
      <c r="E18" s="7">
        <v>1.2171000000000001</v>
      </c>
      <c r="F18" s="7">
        <v>667.00811207100003</v>
      </c>
      <c r="G18" s="7">
        <v>4158.7407198000001</v>
      </c>
      <c r="H18" s="22">
        <v>25679.034713300996</v>
      </c>
    </row>
    <row r="19" spans="1:8" s="87" customFormat="1" x14ac:dyDescent="0.2">
      <c r="A19" s="4" t="s">
        <v>53</v>
      </c>
      <c r="B19" s="7">
        <v>2.5986414199999999</v>
      </c>
      <c r="C19" s="7">
        <v>202446.512582339</v>
      </c>
      <c r="D19" s="7">
        <v>40070.4023112</v>
      </c>
      <c r="E19" s="7">
        <v>56.674199999999999</v>
      </c>
      <c r="F19" s="7">
        <v>40464.446658840003</v>
      </c>
      <c r="G19" s="7">
        <v>1444335.2258452901</v>
      </c>
      <c r="H19" s="22">
        <v>1885543.7802390892</v>
      </c>
    </row>
    <row r="20" spans="1:8" s="87" customFormat="1" x14ac:dyDescent="0.2">
      <c r="A20" s="10" t="s">
        <v>54</v>
      </c>
      <c r="B20" s="12">
        <v>0</v>
      </c>
      <c r="C20" s="12">
        <v>11610.114610793</v>
      </c>
      <c r="D20" s="12">
        <v>6110.3291366100002</v>
      </c>
      <c r="E20" s="12">
        <v>0</v>
      </c>
      <c r="F20" s="12">
        <v>2078.9050807600001</v>
      </c>
      <c r="G20" s="12">
        <v>9809.4052267499992</v>
      </c>
      <c r="H20" s="22">
        <v>216451.27405491302</v>
      </c>
    </row>
    <row r="21" spans="1:8" s="87" customFormat="1" x14ac:dyDescent="0.2">
      <c r="A21" s="10" t="s">
        <v>55</v>
      </c>
      <c r="B21" s="12">
        <v>0</v>
      </c>
      <c r="C21" s="12">
        <v>10844.639663259</v>
      </c>
      <c r="D21" s="12">
        <v>6110.3291366100002</v>
      </c>
      <c r="E21" s="12">
        <v>0</v>
      </c>
      <c r="F21" s="12">
        <v>2078.9050807600001</v>
      </c>
      <c r="G21" s="12">
        <v>9587.6392901199997</v>
      </c>
      <c r="H21" s="22">
        <v>186808.91817074901</v>
      </c>
    </row>
    <row r="22" spans="1:8" s="23" customFormat="1" x14ac:dyDescent="0.2">
      <c r="A22" s="4" t="s">
        <v>44</v>
      </c>
      <c r="B22" s="7">
        <v>0</v>
      </c>
      <c r="C22" s="7">
        <v>8661.8246001389998</v>
      </c>
      <c r="D22" s="7">
        <v>6029.89895669</v>
      </c>
      <c r="E22" s="7">
        <v>0</v>
      </c>
      <c r="F22" s="7">
        <v>1040.6943892700001</v>
      </c>
      <c r="G22" s="7">
        <v>0</v>
      </c>
      <c r="H22" s="22">
        <v>21152.187946099002</v>
      </c>
    </row>
    <row r="23" spans="1:8" s="23" customFormat="1" x14ac:dyDescent="0.2">
      <c r="A23" s="4" t="s">
        <v>43</v>
      </c>
      <c r="B23" s="7">
        <v>0</v>
      </c>
      <c r="C23" s="7">
        <v>573.07435450000003</v>
      </c>
      <c r="D23" s="7">
        <v>0</v>
      </c>
      <c r="E23" s="7">
        <v>0</v>
      </c>
      <c r="F23" s="7">
        <v>0</v>
      </c>
      <c r="G23" s="7">
        <v>0</v>
      </c>
      <c r="H23" s="22">
        <v>573.07435450000003</v>
      </c>
    </row>
    <row r="24" spans="1:8" s="87" customFormat="1" x14ac:dyDescent="0.2">
      <c r="A24" s="4" t="s">
        <v>45</v>
      </c>
      <c r="B24" s="7">
        <v>0</v>
      </c>
      <c r="C24" s="7">
        <v>1609.7407086200001</v>
      </c>
      <c r="D24" s="7">
        <v>80.43017992</v>
      </c>
      <c r="E24" s="7">
        <v>0</v>
      </c>
      <c r="F24" s="7">
        <v>1038.21069149</v>
      </c>
      <c r="G24" s="7">
        <v>9587.6392901199997</v>
      </c>
      <c r="H24" s="22">
        <v>165083.65587014999</v>
      </c>
    </row>
    <row r="25" spans="1:8" s="87" customFormat="1" x14ac:dyDescent="0.2">
      <c r="A25" s="4" t="s">
        <v>56</v>
      </c>
      <c r="B25" s="7">
        <v>0</v>
      </c>
      <c r="C25" s="7">
        <v>765.47494753399997</v>
      </c>
      <c r="D25" s="7">
        <v>0</v>
      </c>
      <c r="E25" s="7">
        <v>0</v>
      </c>
      <c r="F25" s="7">
        <v>0</v>
      </c>
      <c r="G25" s="7">
        <v>221.76593663</v>
      </c>
      <c r="H25" s="22">
        <v>29642.355884164001</v>
      </c>
    </row>
    <row r="26" spans="1:8" s="87" customFormat="1" x14ac:dyDescent="0.2">
      <c r="A26" s="10" t="s">
        <v>57</v>
      </c>
      <c r="B26" s="12">
        <v>17.064862829999999</v>
      </c>
      <c r="C26" s="12">
        <v>12754.611405342001</v>
      </c>
      <c r="D26" s="12">
        <v>982.07062527999994</v>
      </c>
      <c r="E26" s="12">
        <v>1205.1803</v>
      </c>
      <c r="F26" s="12">
        <v>550.15001113000005</v>
      </c>
      <c r="G26" s="12">
        <v>5697.6397065499996</v>
      </c>
      <c r="H26" s="22">
        <v>62633.951911131997</v>
      </c>
    </row>
    <row r="27" spans="1:8" s="87" customFormat="1" x14ac:dyDescent="0.2">
      <c r="A27" s="4" t="s">
        <v>58</v>
      </c>
      <c r="B27" s="7">
        <v>2.7000000000000001E-7</v>
      </c>
      <c r="C27" s="7">
        <v>0</v>
      </c>
      <c r="D27" s="7">
        <v>0</v>
      </c>
      <c r="E27" s="7">
        <v>0</v>
      </c>
      <c r="F27" s="7">
        <v>0</v>
      </c>
      <c r="G27" s="7">
        <v>0</v>
      </c>
      <c r="H27" s="22">
        <v>2.7000000000000001E-7</v>
      </c>
    </row>
    <row r="28" spans="1:8" s="23" customFormat="1" x14ac:dyDescent="0.2">
      <c r="A28" s="4" t="s">
        <v>59</v>
      </c>
      <c r="B28" s="7">
        <v>0</v>
      </c>
      <c r="C28" s="7">
        <v>0</v>
      </c>
      <c r="D28" s="7">
        <v>0</v>
      </c>
      <c r="E28" s="7">
        <v>0</v>
      </c>
      <c r="F28" s="7">
        <v>0</v>
      </c>
      <c r="G28" s="7">
        <v>0</v>
      </c>
      <c r="H28" s="22">
        <v>0</v>
      </c>
    </row>
    <row r="29" spans="1:8" s="87" customFormat="1" ht="24" x14ac:dyDescent="0.2">
      <c r="A29" s="4" t="s">
        <v>60</v>
      </c>
      <c r="B29" s="7">
        <v>0</v>
      </c>
      <c r="C29" s="7">
        <v>0</v>
      </c>
      <c r="D29" s="7">
        <v>0</v>
      </c>
      <c r="E29" s="7">
        <v>0</v>
      </c>
      <c r="F29" s="7">
        <v>0</v>
      </c>
      <c r="G29" s="7">
        <v>0</v>
      </c>
      <c r="H29" s="22">
        <v>0</v>
      </c>
    </row>
    <row r="30" spans="1:8" s="87" customFormat="1" x14ac:dyDescent="0.2">
      <c r="A30" s="4" t="s">
        <v>61</v>
      </c>
      <c r="B30" s="7">
        <v>0</v>
      </c>
      <c r="C30" s="7">
        <v>0</v>
      </c>
      <c r="D30" s="7">
        <v>0</v>
      </c>
      <c r="E30" s="7">
        <v>0</v>
      </c>
      <c r="F30" s="7">
        <v>0</v>
      </c>
      <c r="G30" s="7">
        <v>0</v>
      </c>
      <c r="H30" s="22">
        <v>0</v>
      </c>
    </row>
    <row r="31" spans="1:8" s="87" customFormat="1" x14ac:dyDescent="0.2">
      <c r="A31" s="4" t="s">
        <v>62</v>
      </c>
      <c r="B31" s="7">
        <v>0</v>
      </c>
      <c r="C31" s="7">
        <v>0</v>
      </c>
      <c r="D31" s="7">
        <v>0</v>
      </c>
      <c r="E31" s="7">
        <v>0</v>
      </c>
      <c r="F31" s="7">
        <v>0</v>
      </c>
      <c r="G31" s="7">
        <v>0</v>
      </c>
      <c r="H31" s="22">
        <v>0</v>
      </c>
    </row>
    <row r="32" spans="1:8" s="87" customFormat="1" x14ac:dyDescent="0.2">
      <c r="A32" s="4" t="s">
        <v>63</v>
      </c>
      <c r="B32" s="7">
        <v>0</v>
      </c>
      <c r="C32" s="7">
        <v>0</v>
      </c>
      <c r="D32" s="7">
        <v>0</v>
      </c>
      <c r="E32" s="7">
        <v>0</v>
      </c>
      <c r="F32" s="7">
        <v>0</v>
      </c>
      <c r="G32" s="7">
        <v>0</v>
      </c>
      <c r="H32" s="22">
        <v>0</v>
      </c>
    </row>
    <row r="33" spans="1:10" s="87" customFormat="1" x14ac:dyDescent="0.2">
      <c r="A33" s="4" t="s">
        <v>64</v>
      </c>
      <c r="B33" s="7">
        <v>0</v>
      </c>
      <c r="C33" s="7">
        <v>0</v>
      </c>
      <c r="D33" s="7">
        <v>0</v>
      </c>
      <c r="E33" s="7">
        <v>0</v>
      </c>
      <c r="F33" s="7">
        <v>0</v>
      </c>
      <c r="G33" s="7">
        <v>0</v>
      </c>
      <c r="H33" s="22">
        <v>0</v>
      </c>
    </row>
    <row r="34" spans="1:10" s="87" customFormat="1" x14ac:dyDescent="0.2">
      <c r="A34" s="4" t="s">
        <v>65</v>
      </c>
      <c r="B34" s="7">
        <v>0</v>
      </c>
      <c r="C34" s="7">
        <v>0</v>
      </c>
      <c r="D34" s="7">
        <v>0</v>
      </c>
      <c r="E34" s="7">
        <v>0</v>
      </c>
      <c r="F34" s="7">
        <v>0</v>
      </c>
      <c r="G34" s="7">
        <v>0</v>
      </c>
      <c r="H34" s="22">
        <v>0</v>
      </c>
    </row>
    <row r="35" spans="1:10" s="87" customFormat="1" ht="24" x14ac:dyDescent="0.2">
      <c r="A35" s="4" t="s">
        <v>66</v>
      </c>
      <c r="B35" s="7">
        <v>0</v>
      </c>
      <c r="C35" s="7">
        <v>0</v>
      </c>
      <c r="D35" s="7">
        <v>0</v>
      </c>
      <c r="E35" s="7">
        <v>0</v>
      </c>
      <c r="F35" s="7">
        <v>0</v>
      </c>
      <c r="G35" s="7">
        <v>0</v>
      </c>
      <c r="H35" s="22">
        <v>0</v>
      </c>
    </row>
    <row r="36" spans="1:10" s="87" customFormat="1" x14ac:dyDescent="0.2">
      <c r="A36" s="4" t="s">
        <v>67</v>
      </c>
      <c r="B36" s="7">
        <v>0</v>
      </c>
      <c r="C36" s="7">
        <v>0</v>
      </c>
      <c r="D36" s="7">
        <v>0</v>
      </c>
      <c r="E36" s="7">
        <v>0</v>
      </c>
      <c r="F36" s="7">
        <v>0</v>
      </c>
      <c r="G36" s="7">
        <v>0</v>
      </c>
      <c r="H36" s="22">
        <v>0</v>
      </c>
    </row>
    <row r="37" spans="1:10" s="23" customFormat="1" x14ac:dyDescent="0.2">
      <c r="A37" s="4" t="s">
        <v>68</v>
      </c>
      <c r="B37" s="7">
        <v>0</v>
      </c>
      <c r="C37" s="7">
        <v>0</v>
      </c>
      <c r="D37" s="7">
        <v>0</v>
      </c>
      <c r="E37" s="7">
        <v>0</v>
      </c>
      <c r="F37" s="7">
        <v>0</v>
      </c>
      <c r="G37" s="7">
        <v>0</v>
      </c>
      <c r="H37" s="22">
        <v>0</v>
      </c>
    </row>
    <row r="38" spans="1:10" s="23" customFormat="1" x14ac:dyDescent="0.2">
      <c r="A38" s="4" t="s">
        <v>69</v>
      </c>
      <c r="B38" s="7">
        <v>2.7000000000000001E-7</v>
      </c>
      <c r="C38" s="7">
        <v>0</v>
      </c>
      <c r="D38" s="7">
        <v>0</v>
      </c>
      <c r="E38" s="7">
        <v>0</v>
      </c>
      <c r="F38" s="7">
        <v>0</v>
      </c>
      <c r="G38" s="7">
        <v>0</v>
      </c>
      <c r="H38" s="22">
        <v>2.7000000000000001E-7</v>
      </c>
      <c r="J38" s="87"/>
    </row>
    <row r="39" spans="1:10" s="87" customFormat="1" ht="24" x14ac:dyDescent="0.2">
      <c r="A39" s="4" t="s">
        <v>70</v>
      </c>
      <c r="B39" s="7">
        <v>0</v>
      </c>
      <c r="C39" s="7">
        <v>0</v>
      </c>
      <c r="D39" s="7">
        <v>0</v>
      </c>
      <c r="E39" s="7">
        <v>0</v>
      </c>
      <c r="F39" s="7">
        <v>0</v>
      </c>
      <c r="G39" s="7">
        <v>0</v>
      </c>
      <c r="H39" s="22">
        <v>0</v>
      </c>
    </row>
    <row r="40" spans="1:10" s="87" customFormat="1" x14ac:dyDescent="0.2">
      <c r="A40" s="4" t="s">
        <v>71</v>
      </c>
      <c r="B40" s="7">
        <v>0</v>
      </c>
      <c r="C40" s="7">
        <v>0</v>
      </c>
      <c r="D40" s="7">
        <v>0</v>
      </c>
      <c r="E40" s="7">
        <v>0</v>
      </c>
      <c r="F40" s="7">
        <v>0</v>
      </c>
      <c r="G40" s="7">
        <v>0</v>
      </c>
      <c r="H40" s="22">
        <v>0</v>
      </c>
    </row>
    <row r="41" spans="1:10" s="23" customFormat="1" x14ac:dyDescent="0.2">
      <c r="A41" s="4" t="s">
        <v>72</v>
      </c>
      <c r="B41" s="7">
        <v>0</v>
      </c>
      <c r="C41" s="7">
        <v>0</v>
      </c>
      <c r="D41" s="7">
        <v>0</v>
      </c>
      <c r="E41" s="7">
        <v>0</v>
      </c>
      <c r="F41" s="7">
        <v>0</v>
      </c>
      <c r="G41" s="7">
        <v>0</v>
      </c>
      <c r="H41" s="22">
        <v>0</v>
      </c>
      <c r="J41" s="87"/>
    </row>
    <row r="42" spans="1:10" s="87" customFormat="1" x14ac:dyDescent="0.2">
      <c r="A42" s="4" t="s">
        <v>73</v>
      </c>
      <c r="B42" s="7">
        <v>17.064862560000002</v>
      </c>
      <c r="C42" s="7">
        <v>12754.611405342001</v>
      </c>
      <c r="D42" s="7">
        <v>982.07062527999994</v>
      </c>
      <c r="E42" s="7">
        <v>1205.1803</v>
      </c>
      <c r="F42" s="7">
        <v>550.15001113000005</v>
      </c>
      <c r="G42" s="7">
        <v>5647.7590413500002</v>
      </c>
      <c r="H42" s="22">
        <v>40959.441245661998</v>
      </c>
    </row>
    <row r="43" spans="1:10" s="87" customFormat="1" x14ac:dyDescent="0.2">
      <c r="A43" s="4" t="s">
        <v>74</v>
      </c>
      <c r="B43" s="7">
        <v>0</v>
      </c>
      <c r="C43" s="7">
        <v>0</v>
      </c>
      <c r="D43" s="7">
        <v>0</v>
      </c>
      <c r="E43" s="7">
        <v>0</v>
      </c>
      <c r="F43" s="7">
        <v>0</v>
      </c>
      <c r="G43" s="7">
        <v>49.880665200000003</v>
      </c>
      <c r="H43" s="22">
        <v>21674.510665199999</v>
      </c>
    </row>
    <row r="44" spans="1:10" s="23" customFormat="1" x14ac:dyDescent="0.2">
      <c r="A44" s="4" t="s">
        <v>75</v>
      </c>
      <c r="B44" s="7">
        <v>0</v>
      </c>
      <c r="C44" s="7">
        <v>0</v>
      </c>
      <c r="D44" s="7">
        <v>0</v>
      </c>
      <c r="E44" s="7">
        <v>0</v>
      </c>
      <c r="F44" s="7">
        <v>0</v>
      </c>
      <c r="G44" s="7">
        <v>0</v>
      </c>
      <c r="H44" s="22">
        <v>0</v>
      </c>
      <c r="J44" s="87"/>
    </row>
    <row r="45" spans="1:10" s="87" customFormat="1" x14ac:dyDescent="0.2">
      <c r="A45" s="10" t="s">
        <v>76</v>
      </c>
      <c r="B45" s="12">
        <v>6.3003149999999994E-2</v>
      </c>
      <c r="C45" s="12">
        <v>11185.326380069</v>
      </c>
      <c r="D45" s="12">
        <v>12053.626182600001</v>
      </c>
      <c r="E45" s="12">
        <v>52.668999999999997</v>
      </c>
      <c r="F45" s="12">
        <v>728.39490009999997</v>
      </c>
      <c r="G45" s="12">
        <v>18794.017124490001</v>
      </c>
      <c r="H45" s="22">
        <v>86394.466590409007</v>
      </c>
      <c r="J45" s="23"/>
    </row>
    <row r="46" spans="1:10" s="87" customFormat="1" x14ac:dyDescent="0.2">
      <c r="A46" s="10" t="s">
        <v>77</v>
      </c>
      <c r="B46" s="12">
        <v>6.3003149999999994E-2</v>
      </c>
      <c r="C46" s="12">
        <v>11185.326380069</v>
      </c>
      <c r="D46" s="12">
        <v>11708.1205376</v>
      </c>
      <c r="E46" s="12">
        <v>0.62070000000000003</v>
      </c>
      <c r="F46" s="12">
        <v>517.41589462000002</v>
      </c>
      <c r="G46" s="12">
        <v>18794.017124490001</v>
      </c>
      <c r="H46" s="22">
        <v>85760.573639929004</v>
      </c>
    </row>
    <row r="47" spans="1:10" s="87" customFormat="1" x14ac:dyDescent="0.2">
      <c r="A47" s="4" t="s">
        <v>78</v>
      </c>
      <c r="B47" s="7">
        <v>6.3003149999999994E-2</v>
      </c>
      <c r="C47" s="7">
        <v>5131.4790603769998</v>
      </c>
      <c r="D47" s="7">
        <v>6051.4634015000001</v>
      </c>
      <c r="E47" s="7">
        <v>0.62070000000000003</v>
      </c>
      <c r="F47" s="7">
        <v>157.91963240999999</v>
      </c>
      <c r="G47" s="7">
        <v>5618.2060370500003</v>
      </c>
      <c r="H47" s="22">
        <v>29417.011834486999</v>
      </c>
    </row>
    <row r="48" spans="1:10" s="23" customFormat="1" x14ac:dyDescent="0.2">
      <c r="A48" s="4" t="s">
        <v>79</v>
      </c>
      <c r="B48" s="7">
        <v>0</v>
      </c>
      <c r="C48" s="7">
        <v>6053.8473196920004</v>
      </c>
      <c r="D48" s="7">
        <v>5656.6571360999997</v>
      </c>
      <c r="E48" s="7">
        <v>0</v>
      </c>
      <c r="F48" s="7">
        <v>359.49626221</v>
      </c>
      <c r="G48" s="7">
        <v>13175.811087440001</v>
      </c>
      <c r="H48" s="22">
        <v>56343.561805442005</v>
      </c>
    </row>
    <row r="49" spans="1:8" s="87" customFormat="1" x14ac:dyDescent="0.2">
      <c r="A49" s="10" t="s">
        <v>80</v>
      </c>
      <c r="B49" s="12">
        <v>0</v>
      </c>
      <c r="C49" s="12">
        <v>0</v>
      </c>
      <c r="D49" s="12">
        <v>345.50564500000002</v>
      </c>
      <c r="E49" s="12">
        <v>52.048299999999998</v>
      </c>
      <c r="F49" s="12">
        <v>210.97900548000001</v>
      </c>
      <c r="G49" s="12">
        <v>0</v>
      </c>
      <c r="H49" s="22">
        <v>633.89295048000008</v>
      </c>
    </row>
    <row r="50" spans="1:8" s="87" customFormat="1" x14ac:dyDescent="0.2">
      <c r="A50" s="4" t="s">
        <v>81</v>
      </c>
      <c r="B50" s="7">
        <v>0</v>
      </c>
      <c r="C50" s="7">
        <v>0</v>
      </c>
      <c r="D50" s="7">
        <v>345.50564500000002</v>
      </c>
      <c r="E50" s="7">
        <v>0</v>
      </c>
      <c r="F50" s="7">
        <v>210.97900548000001</v>
      </c>
      <c r="G50" s="7">
        <v>0</v>
      </c>
      <c r="H50" s="22">
        <v>581.84465048000004</v>
      </c>
    </row>
    <row r="51" spans="1:8" x14ac:dyDescent="0.2">
      <c r="A51" s="4" t="s">
        <v>82</v>
      </c>
      <c r="B51" s="7">
        <v>0</v>
      </c>
      <c r="C51" s="7">
        <v>0</v>
      </c>
      <c r="D51" s="7">
        <v>0</v>
      </c>
      <c r="E51" s="7">
        <v>52.048299999999998</v>
      </c>
      <c r="F51" s="7">
        <v>0</v>
      </c>
      <c r="G51" s="7">
        <v>0</v>
      </c>
      <c r="H51" s="22">
        <v>52.048299999999998</v>
      </c>
    </row>
    <row r="52" spans="1:8" x14ac:dyDescent="0.2">
      <c r="A52" s="10" t="s">
        <v>83</v>
      </c>
      <c r="B52" s="12">
        <v>0</v>
      </c>
      <c r="C52" s="12">
        <v>0</v>
      </c>
      <c r="D52" s="12">
        <v>0</v>
      </c>
      <c r="E52" s="12">
        <v>0</v>
      </c>
      <c r="F52" s="12">
        <v>0</v>
      </c>
      <c r="G52" s="12">
        <v>0</v>
      </c>
      <c r="H52" s="22">
        <v>0</v>
      </c>
    </row>
    <row r="53" spans="1:8" x14ac:dyDescent="0.2">
      <c r="A53" s="4" t="s">
        <v>58</v>
      </c>
      <c r="B53" s="7">
        <v>0</v>
      </c>
      <c r="C53" s="7">
        <v>0</v>
      </c>
      <c r="D53" s="7">
        <v>0</v>
      </c>
      <c r="E53" s="7">
        <v>0</v>
      </c>
      <c r="F53" s="7">
        <v>0</v>
      </c>
      <c r="G53" s="7">
        <v>0</v>
      </c>
      <c r="H53" s="22">
        <v>0</v>
      </c>
    </row>
    <row r="54" spans="1:8" x14ac:dyDescent="0.2">
      <c r="A54" s="4" t="s">
        <v>84</v>
      </c>
      <c r="B54" s="7">
        <v>0</v>
      </c>
      <c r="C54" s="7">
        <v>0</v>
      </c>
      <c r="D54" s="7">
        <v>0</v>
      </c>
      <c r="E54" s="7">
        <v>0</v>
      </c>
      <c r="F54" s="7">
        <v>0</v>
      </c>
      <c r="G54" s="7">
        <v>0</v>
      </c>
      <c r="H54" s="22">
        <v>0</v>
      </c>
    </row>
    <row r="55" spans="1:8" x14ac:dyDescent="0.2">
      <c r="A55" s="4" t="s">
        <v>63</v>
      </c>
      <c r="B55" s="7">
        <v>0</v>
      </c>
      <c r="C55" s="7">
        <v>0</v>
      </c>
      <c r="D55" s="7">
        <v>0</v>
      </c>
      <c r="E55" s="7">
        <v>0</v>
      </c>
      <c r="F55" s="7">
        <v>0</v>
      </c>
      <c r="G55" s="7">
        <v>0</v>
      </c>
      <c r="H55" s="22">
        <v>0</v>
      </c>
    </row>
    <row r="56" spans="1:8" x14ac:dyDescent="0.2">
      <c r="A56" s="4" t="s">
        <v>65</v>
      </c>
      <c r="B56" s="7">
        <v>0</v>
      </c>
      <c r="C56" s="7">
        <v>0</v>
      </c>
      <c r="D56" s="7">
        <v>0</v>
      </c>
      <c r="E56" s="7">
        <v>0</v>
      </c>
      <c r="F56" s="7">
        <v>0</v>
      </c>
      <c r="G56" s="7">
        <v>0</v>
      </c>
      <c r="H56" s="22">
        <v>0</v>
      </c>
    </row>
    <row r="57" spans="1:8" x14ac:dyDescent="0.2">
      <c r="A57" s="4" t="s">
        <v>85</v>
      </c>
      <c r="B57" s="7">
        <v>0</v>
      </c>
      <c r="C57" s="7">
        <v>0</v>
      </c>
      <c r="D57" s="7">
        <v>0</v>
      </c>
      <c r="E57" s="7">
        <v>0</v>
      </c>
      <c r="F57" s="7">
        <v>0</v>
      </c>
      <c r="G57" s="7">
        <v>0</v>
      </c>
      <c r="H57" s="22">
        <v>0</v>
      </c>
    </row>
    <row r="58" spans="1:8" x14ac:dyDescent="0.2">
      <c r="A58" s="4" t="s">
        <v>86</v>
      </c>
      <c r="B58" s="7">
        <v>0</v>
      </c>
      <c r="C58" s="7">
        <v>0</v>
      </c>
      <c r="D58" s="7">
        <v>0</v>
      </c>
      <c r="E58" s="7">
        <v>0</v>
      </c>
      <c r="F58" s="7">
        <v>0</v>
      </c>
      <c r="G58" s="7">
        <v>0</v>
      </c>
      <c r="H58" s="22">
        <v>0</v>
      </c>
    </row>
    <row r="59" spans="1:8" x14ac:dyDescent="0.2">
      <c r="A59" s="4" t="s">
        <v>67</v>
      </c>
      <c r="B59" s="7">
        <v>0</v>
      </c>
      <c r="C59" s="7">
        <v>0</v>
      </c>
      <c r="D59" s="7">
        <v>0</v>
      </c>
      <c r="E59" s="7">
        <v>0</v>
      </c>
      <c r="F59" s="7">
        <v>0</v>
      </c>
      <c r="G59" s="7">
        <v>0</v>
      </c>
      <c r="H59" s="22">
        <v>0</v>
      </c>
    </row>
    <row r="60" spans="1:8" x14ac:dyDescent="0.2">
      <c r="A60" s="4" t="s">
        <v>87</v>
      </c>
      <c r="B60" s="7">
        <v>0</v>
      </c>
      <c r="C60" s="7">
        <v>0</v>
      </c>
      <c r="D60" s="7">
        <v>0</v>
      </c>
      <c r="E60" s="7">
        <v>0</v>
      </c>
      <c r="F60" s="7">
        <v>0</v>
      </c>
      <c r="G60" s="7">
        <v>0</v>
      </c>
      <c r="H60" s="22">
        <v>0</v>
      </c>
    </row>
    <row r="61" spans="1:8" x14ac:dyDescent="0.2">
      <c r="A61" s="4" t="s">
        <v>69</v>
      </c>
      <c r="B61" s="7">
        <v>0</v>
      </c>
      <c r="C61" s="7">
        <v>0</v>
      </c>
      <c r="D61" s="7">
        <v>0</v>
      </c>
      <c r="E61" s="7">
        <v>0</v>
      </c>
      <c r="F61" s="7">
        <v>0</v>
      </c>
      <c r="G61" s="7">
        <v>0</v>
      </c>
      <c r="H61" s="22">
        <v>0</v>
      </c>
    </row>
    <row r="62" spans="1:8" x14ac:dyDescent="0.2">
      <c r="A62" s="4" t="s">
        <v>71</v>
      </c>
      <c r="B62" s="7">
        <v>0</v>
      </c>
      <c r="C62" s="7">
        <v>0</v>
      </c>
      <c r="D62" s="7">
        <v>0</v>
      </c>
      <c r="E62" s="7">
        <v>0</v>
      </c>
      <c r="F62" s="7">
        <v>0</v>
      </c>
      <c r="G62" s="7">
        <v>0</v>
      </c>
      <c r="H62" s="22">
        <v>0</v>
      </c>
    </row>
    <row r="63" spans="1:8" x14ac:dyDescent="0.2">
      <c r="A63" s="4" t="s">
        <v>72</v>
      </c>
      <c r="B63" s="7">
        <v>0</v>
      </c>
      <c r="C63" s="7">
        <v>0</v>
      </c>
      <c r="D63" s="7">
        <v>0</v>
      </c>
      <c r="E63" s="7">
        <v>0</v>
      </c>
      <c r="F63" s="7">
        <v>0</v>
      </c>
      <c r="G63" s="7">
        <v>0</v>
      </c>
      <c r="H63" s="22">
        <v>0</v>
      </c>
    </row>
    <row r="64" spans="1:8" x14ac:dyDescent="0.2">
      <c r="A64" s="4" t="s">
        <v>88</v>
      </c>
      <c r="B64" s="7">
        <v>0</v>
      </c>
      <c r="C64" s="7">
        <v>0</v>
      </c>
      <c r="D64" s="7">
        <v>0</v>
      </c>
      <c r="E64" s="7">
        <v>0</v>
      </c>
      <c r="F64" s="7">
        <v>0</v>
      </c>
      <c r="G64" s="7">
        <v>0</v>
      </c>
      <c r="H64" s="22">
        <v>0</v>
      </c>
    </row>
    <row r="65" spans="1:8" x14ac:dyDescent="0.2">
      <c r="A65" s="4" t="s">
        <v>73</v>
      </c>
      <c r="B65" s="7">
        <v>0</v>
      </c>
      <c r="C65" s="7">
        <v>0</v>
      </c>
      <c r="D65" s="7">
        <v>0</v>
      </c>
      <c r="E65" s="7">
        <v>0</v>
      </c>
      <c r="F65" s="7">
        <v>0</v>
      </c>
      <c r="G65" s="7">
        <v>0</v>
      </c>
      <c r="H65" s="22">
        <v>0</v>
      </c>
    </row>
    <row r="66" spans="1:8" x14ac:dyDescent="0.2">
      <c r="A66" s="4" t="s">
        <v>74</v>
      </c>
      <c r="B66" s="7">
        <v>0</v>
      </c>
      <c r="C66" s="7">
        <v>0</v>
      </c>
      <c r="D66" s="7">
        <v>0</v>
      </c>
      <c r="E66" s="7">
        <v>0</v>
      </c>
      <c r="F66" s="7">
        <v>0</v>
      </c>
      <c r="G66" s="7">
        <v>0</v>
      </c>
      <c r="H66" s="22">
        <v>0</v>
      </c>
    </row>
    <row r="67" spans="1:8" x14ac:dyDescent="0.2">
      <c r="A67" s="10" t="s">
        <v>89</v>
      </c>
      <c r="B67" s="12">
        <v>0</v>
      </c>
      <c r="C67" s="12">
        <v>0</v>
      </c>
      <c r="D67" s="12">
        <v>0</v>
      </c>
      <c r="E67" s="12">
        <v>0</v>
      </c>
      <c r="F67" s="12">
        <v>-232.08018724999999</v>
      </c>
      <c r="G67" s="12">
        <v>0</v>
      </c>
      <c r="H67" s="22">
        <v>-59605.320187249999</v>
      </c>
    </row>
    <row r="68" spans="1:8" x14ac:dyDescent="0.2">
      <c r="A68" s="4" t="s">
        <v>90</v>
      </c>
      <c r="B68" s="7">
        <v>0</v>
      </c>
      <c r="C68" s="7">
        <v>0</v>
      </c>
      <c r="D68" s="7">
        <v>0</v>
      </c>
      <c r="E68" s="7">
        <v>0</v>
      </c>
      <c r="F68" s="7">
        <v>0</v>
      </c>
      <c r="G68" s="7">
        <v>0</v>
      </c>
      <c r="H68" s="22">
        <v>81000</v>
      </c>
    </row>
    <row r="69" spans="1:8" x14ac:dyDescent="0.2">
      <c r="A69" s="4" t="s">
        <v>91</v>
      </c>
      <c r="B69" s="7">
        <v>0</v>
      </c>
      <c r="C69" s="7">
        <v>0</v>
      </c>
      <c r="D69" s="7">
        <v>0</v>
      </c>
      <c r="E69" s="7">
        <v>0</v>
      </c>
      <c r="F69" s="7">
        <v>232.08018724999999</v>
      </c>
      <c r="G69" s="7">
        <v>0</v>
      </c>
      <c r="H69" s="22">
        <v>140605.32018724998</v>
      </c>
    </row>
    <row r="70" spans="1:8" ht="13.5" thickBot="1" x14ac:dyDescent="0.25">
      <c r="A70" s="5"/>
      <c r="B70" s="5"/>
      <c r="C70" s="5"/>
      <c r="D70" s="5"/>
      <c r="E70" s="5"/>
      <c r="F70" s="5"/>
      <c r="G70" s="5"/>
      <c r="H70" s="5"/>
    </row>
    <row r="71" spans="1:8" ht="13.5" thickTop="1" x14ac:dyDescent="0.2"/>
    <row r="73" spans="1:8" ht="45" x14ac:dyDescent="0.25">
      <c r="A73" s="229" t="s">
        <v>512</v>
      </c>
    </row>
  </sheetData>
  <mergeCells count="4">
    <mergeCell ref="A5:H5"/>
    <mergeCell ref="A6:H6"/>
    <mergeCell ref="A7:H7"/>
    <mergeCell ref="A8:H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E84E-0613-4D99-A9FB-3E274026CEA3}">
  <sheetPr>
    <tabColor theme="9" tint="-0.249977111117893"/>
  </sheetPr>
  <dimension ref="A1:F71"/>
  <sheetViews>
    <sheetView showGridLines="0" defaultGridColor="0" topLeftCell="A7" colorId="60" workbookViewId="0">
      <pane xSplit="1" ySplit="5" topLeftCell="B54" activePane="bottomRight" state="frozen"/>
      <selection activeCell="J12" sqref="J12:Q73"/>
      <selection pane="topRight" activeCell="J12" sqref="J12:Q73"/>
      <selection pane="bottomLeft" activeCell="J12" sqref="J12:Q73"/>
      <selection pane="bottomRight" activeCell="A12" sqref="A12:F70"/>
    </sheetView>
  </sheetViews>
  <sheetFormatPr baseColWidth="10" defaultColWidth="11.42578125" defaultRowHeight="12.75" x14ac:dyDescent="0.2"/>
  <cols>
    <col min="1" max="1" width="57.42578125" style="181" customWidth="1"/>
    <col min="2" max="6" width="11.140625" style="181" customWidth="1"/>
    <col min="7" max="16384" width="11.42578125" style="181"/>
  </cols>
  <sheetData>
    <row r="1" spans="1:6" x14ac:dyDescent="0.2">
      <c r="A1" s="180" t="s">
        <v>0</v>
      </c>
    </row>
    <row r="2" spans="1:6" x14ac:dyDescent="0.2">
      <c r="A2" s="180" t="s">
        <v>2</v>
      </c>
    </row>
    <row r="3" spans="1:6" x14ac:dyDescent="0.2">
      <c r="A3" s="180" t="s">
        <v>3</v>
      </c>
    </row>
    <row r="5" spans="1:6" x14ac:dyDescent="0.2">
      <c r="B5" s="224" t="s">
        <v>92</v>
      </c>
      <c r="C5" s="224"/>
      <c r="D5" s="224"/>
      <c r="E5" s="224"/>
      <c r="F5" s="224"/>
    </row>
    <row r="6" spans="1:6" x14ac:dyDescent="0.2">
      <c r="B6" s="224" t="s">
        <v>476</v>
      </c>
      <c r="C6" s="224"/>
      <c r="D6" s="224"/>
      <c r="E6" s="224"/>
      <c r="F6" s="224"/>
    </row>
    <row r="7" spans="1:6" x14ac:dyDescent="0.2">
      <c r="B7" s="224">
        <v>2021</v>
      </c>
      <c r="C7" s="224"/>
      <c r="D7" s="224"/>
      <c r="E7" s="224"/>
      <c r="F7" s="224"/>
    </row>
    <row r="8" spans="1:6" x14ac:dyDescent="0.2">
      <c r="B8" s="224" t="s">
        <v>6</v>
      </c>
      <c r="C8" s="224"/>
      <c r="D8" s="224"/>
      <c r="E8" s="224"/>
      <c r="F8" s="224"/>
    </row>
    <row r="9" spans="1:6" ht="13.5" thickBot="1" x14ac:dyDescent="0.25">
      <c r="B9" s="186"/>
      <c r="C9" s="186"/>
      <c r="D9" s="186"/>
      <c r="E9" s="186"/>
      <c r="F9" s="186"/>
    </row>
    <row r="10" spans="1:6" ht="14.25" thickTop="1" thickBot="1" x14ac:dyDescent="0.25">
      <c r="A10" s="182" t="s">
        <v>1</v>
      </c>
      <c r="B10" s="182" t="s">
        <v>241</v>
      </c>
      <c r="C10" s="182" t="s">
        <v>243</v>
      </c>
      <c r="D10" s="182" t="s">
        <v>245</v>
      </c>
      <c r="E10" s="182" t="s">
        <v>247</v>
      </c>
      <c r="F10" s="182" t="s">
        <v>42</v>
      </c>
    </row>
    <row r="11" spans="1:6" ht="13.5" thickTop="1" x14ac:dyDescent="0.2">
      <c r="A11" s="16"/>
      <c r="B11" s="22"/>
      <c r="C11" s="22"/>
      <c r="D11" s="22"/>
      <c r="E11" s="23"/>
      <c r="F11" s="23"/>
    </row>
    <row r="12" spans="1:6" s="23" customFormat="1" x14ac:dyDescent="0.2">
      <c r="A12" s="10" t="s">
        <v>46</v>
      </c>
      <c r="B12" s="12">
        <v>12307.51656572</v>
      </c>
      <c r="C12" s="12">
        <v>5990.2457476</v>
      </c>
      <c r="D12" s="12">
        <v>17478.895588727999</v>
      </c>
      <c r="E12" s="12">
        <v>327642.24206306</v>
      </c>
      <c r="F12" s="23">
        <f t="shared" ref="F12:F43" si="0">SUM(B12:E12)</f>
        <v>363418.89996510802</v>
      </c>
    </row>
    <row r="13" spans="1:6" s="23" customFormat="1" x14ac:dyDescent="0.2">
      <c r="A13" s="10" t="s">
        <v>47</v>
      </c>
      <c r="B13" s="12">
        <v>12307.51656572</v>
      </c>
      <c r="C13" s="12">
        <v>5990.2457476</v>
      </c>
      <c r="D13" s="12">
        <v>17478.895588727999</v>
      </c>
      <c r="E13" s="12">
        <v>327642.24206306</v>
      </c>
      <c r="F13" s="23">
        <f t="shared" si="0"/>
        <v>363418.89996510802</v>
      </c>
    </row>
    <row r="14" spans="1:6" s="23" customFormat="1" x14ac:dyDescent="0.2">
      <c r="A14" s="10" t="s">
        <v>48</v>
      </c>
      <c r="B14" s="12">
        <v>2881.2743444500002</v>
      </c>
      <c r="C14" s="12">
        <v>3712.35786181</v>
      </c>
      <c r="D14" s="12">
        <v>17478.895588727999</v>
      </c>
      <c r="E14" s="12">
        <v>89974.204274620002</v>
      </c>
      <c r="F14" s="23">
        <f t="shared" si="0"/>
        <v>114046.732069608</v>
      </c>
    </row>
    <row r="15" spans="1:6" s="87" customFormat="1" x14ac:dyDescent="0.2">
      <c r="A15" s="4" t="s">
        <v>49</v>
      </c>
      <c r="B15" s="7">
        <v>873.48304554000003</v>
      </c>
      <c r="C15" s="7">
        <v>1228.1137291299999</v>
      </c>
      <c r="D15" s="7">
        <v>7147.0725881480002</v>
      </c>
      <c r="E15" s="7">
        <v>39292.350187930002</v>
      </c>
      <c r="F15" s="23">
        <f t="shared" si="0"/>
        <v>48541.019550748002</v>
      </c>
    </row>
    <row r="16" spans="1:6" s="87" customFormat="1" x14ac:dyDescent="0.2">
      <c r="A16" s="4" t="s">
        <v>50</v>
      </c>
      <c r="B16" s="7">
        <v>118.14513700000001</v>
      </c>
      <c r="C16" s="7">
        <v>219.28692301999999</v>
      </c>
      <c r="D16" s="7">
        <v>953.92274350000002</v>
      </c>
      <c r="E16" s="7">
        <v>5292.3550085799998</v>
      </c>
      <c r="F16" s="23">
        <f t="shared" si="0"/>
        <v>6583.7098120999999</v>
      </c>
    </row>
    <row r="17" spans="1:6" s="87" customFormat="1" x14ac:dyDescent="0.2">
      <c r="A17" s="4" t="s">
        <v>51</v>
      </c>
      <c r="B17" s="7">
        <v>0</v>
      </c>
      <c r="C17" s="7">
        <v>56.080873650000001</v>
      </c>
      <c r="D17" s="7">
        <v>332.79599966000001</v>
      </c>
      <c r="E17" s="7">
        <v>0</v>
      </c>
      <c r="F17" s="23">
        <f t="shared" si="0"/>
        <v>388.87687331000001</v>
      </c>
    </row>
    <row r="18" spans="1:6" s="87" customFormat="1" x14ac:dyDescent="0.2">
      <c r="A18" s="4" t="s">
        <v>52</v>
      </c>
      <c r="B18" s="7">
        <v>118.14513700000001</v>
      </c>
      <c r="C18" s="7">
        <v>163.20604936999999</v>
      </c>
      <c r="D18" s="7">
        <v>621.12674384000002</v>
      </c>
      <c r="E18" s="7">
        <v>5292.3550085799998</v>
      </c>
      <c r="F18" s="23">
        <f t="shared" si="0"/>
        <v>6194.8329387899994</v>
      </c>
    </row>
    <row r="19" spans="1:6" s="87" customFormat="1" x14ac:dyDescent="0.2">
      <c r="A19" s="4" t="s">
        <v>53</v>
      </c>
      <c r="B19" s="7">
        <v>1671.7342086399999</v>
      </c>
      <c r="C19" s="7">
        <v>2077.47334671</v>
      </c>
      <c r="D19" s="7">
        <v>1753.4209163800001</v>
      </c>
      <c r="E19" s="7">
        <v>25786.540772209999</v>
      </c>
      <c r="F19" s="23">
        <f t="shared" si="0"/>
        <v>31289.169243939999</v>
      </c>
    </row>
    <row r="20" spans="1:6" s="87" customFormat="1" x14ac:dyDescent="0.2">
      <c r="A20" s="10" t="s">
        <v>54</v>
      </c>
      <c r="B20" s="12">
        <v>5.2791379100000002</v>
      </c>
      <c r="C20" s="12">
        <v>0</v>
      </c>
      <c r="D20" s="12">
        <v>1746.7219009400001</v>
      </c>
      <c r="E20" s="12">
        <v>8189.7792717900002</v>
      </c>
      <c r="F20" s="23">
        <f t="shared" si="0"/>
        <v>9941.7803106400006</v>
      </c>
    </row>
    <row r="21" spans="1:6" s="87" customFormat="1" x14ac:dyDescent="0.2">
      <c r="A21" s="10" t="s">
        <v>55</v>
      </c>
      <c r="B21" s="12">
        <v>5.2791379100000002</v>
      </c>
      <c r="C21" s="12">
        <v>0</v>
      </c>
      <c r="D21" s="12">
        <v>1746.7219009400001</v>
      </c>
      <c r="E21" s="12">
        <v>65.459274789999995</v>
      </c>
      <c r="F21" s="23">
        <f t="shared" si="0"/>
        <v>1817.4603136400001</v>
      </c>
    </row>
    <row r="22" spans="1:6" s="87" customFormat="1" x14ac:dyDescent="0.2">
      <c r="A22" s="4" t="s">
        <v>44</v>
      </c>
      <c r="B22" s="7">
        <v>0</v>
      </c>
      <c r="C22" s="7">
        <v>0</v>
      </c>
      <c r="D22" s="7">
        <v>23.96856459</v>
      </c>
      <c r="E22" s="7">
        <v>65.459274789999995</v>
      </c>
      <c r="F22" s="23">
        <f t="shared" si="0"/>
        <v>89.427839379999995</v>
      </c>
    </row>
    <row r="23" spans="1:6" s="23" customFormat="1" x14ac:dyDescent="0.2">
      <c r="A23" s="4" t="s">
        <v>43</v>
      </c>
      <c r="B23" s="7">
        <v>5.2791379100000002</v>
      </c>
      <c r="C23" s="7">
        <v>0</v>
      </c>
      <c r="D23" s="7">
        <v>841.38806062000003</v>
      </c>
      <c r="E23" s="7">
        <v>0</v>
      </c>
      <c r="F23" s="23">
        <f t="shared" si="0"/>
        <v>846.66719853000006</v>
      </c>
    </row>
    <row r="24" spans="1:6" s="23" customFormat="1" x14ac:dyDescent="0.2">
      <c r="A24" s="4" t="s">
        <v>45</v>
      </c>
      <c r="B24" s="7">
        <v>0</v>
      </c>
      <c r="C24" s="7">
        <v>0</v>
      </c>
      <c r="D24" s="7">
        <v>881.36527573000001</v>
      </c>
      <c r="E24" s="7">
        <v>0</v>
      </c>
      <c r="F24" s="23">
        <f t="shared" si="0"/>
        <v>881.36527573000001</v>
      </c>
    </row>
    <row r="25" spans="1:6" s="87" customFormat="1" x14ac:dyDescent="0.2">
      <c r="A25" s="4" t="s">
        <v>56</v>
      </c>
      <c r="B25" s="7">
        <v>0</v>
      </c>
      <c r="C25" s="7">
        <v>0</v>
      </c>
      <c r="D25" s="7">
        <v>0</v>
      </c>
      <c r="E25" s="7">
        <v>8124.3199969999996</v>
      </c>
      <c r="F25" s="23">
        <f t="shared" si="0"/>
        <v>8124.3199969999996</v>
      </c>
    </row>
    <row r="26" spans="1:6" s="87" customFormat="1" x14ac:dyDescent="0.2">
      <c r="A26" s="10" t="s">
        <v>57</v>
      </c>
      <c r="B26" s="12">
        <v>212.63281536</v>
      </c>
      <c r="C26" s="12">
        <v>187.48386295</v>
      </c>
      <c r="D26" s="12">
        <v>5877.7574397600001</v>
      </c>
      <c r="E26" s="12">
        <v>11413.17903411</v>
      </c>
      <c r="F26" s="23">
        <f t="shared" si="0"/>
        <v>17691.05315218</v>
      </c>
    </row>
    <row r="27" spans="1:6" s="87" customFormat="1" x14ac:dyDescent="0.2">
      <c r="A27" s="4" t="s">
        <v>58</v>
      </c>
      <c r="B27" s="7">
        <v>0</v>
      </c>
      <c r="C27" s="7">
        <v>11.378958000000001</v>
      </c>
      <c r="D27" s="7">
        <v>0</v>
      </c>
      <c r="E27" s="7">
        <v>3226.8009916999999</v>
      </c>
      <c r="F27" s="23">
        <f t="shared" si="0"/>
        <v>3238.1799496999997</v>
      </c>
    </row>
    <row r="28" spans="1:6" s="87" customFormat="1" x14ac:dyDescent="0.2">
      <c r="A28" s="4" t="s">
        <v>59</v>
      </c>
      <c r="B28" s="7">
        <v>0</v>
      </c>
      <c r="C28" s="7">
        <v>0</v>
      </c>
      <c r="D28" s="7">
        <v>0</v>
      </c>
      <c r="E28" s="7">
        <v>0</v>
      </c>
      <c r="F28" s="23">
        <f t="shared" si="0"/>
        <v>0</v>
      </c>
    </row>
    <row r="29" spans="1:6" s="23" customFormat="1" x14ac:dyDescent="0.2">
      <c r="A29" s="4" t="s">
        <v>60</v>
      </c>
      <c r="B29" s="7">
        <v>0</v>
      </c>
      <c r="C29" s="7">
        <v>0</v>
      </c>
      <c r="D29" s="7">
        <v>0</v>
      </c>
      <c r="E29" s="7">
        <v>0</v>
      </c>
      <c r="F29" s="23">
        <f t="shared" si="0"/>
        <v>0</v>
      </c>
    </row>
    <row r="30" spans="1:6" s="87" customFormat="1" x14ac:dyDescent="0.2">
      <c r="A30" s="4" t="s">
        <v>61</v>
      </c>
      <c r="B30" s="7">
        <v>0</v>
      </c>
      <c r="C30" s="7">
        <v>0</v>
      </c>
      <c r="D30" s="7">
        <v>0</v>
      </c>
      <c r="E30" s="7">
        <v>0</v>
      </c>
      <c r="F30" s="23">
        <f t="shared" si="0"/>
        <v>0</v>
      </c>
    </row>
    <row r="31" spans="1:6" s="87" customFormat="1" x14ac:dyDescent="0.2">
      <c r="A31" s="4" t="s">
        <v>62</v>
      </c>
      <c r="B31" s="7">
        <v>0</v>
      </c>
      <c r="C31" s="7">
        <v>0</v>
      </c>
      <c r="D31" s="7">
        <v>0</v>
      </c>
      <c r="E31" s="7">
        <v>0</v>
      </c>
      <c r="F31" s="23">
        <f t="shared" si="0"/>
        <v>0</v>
      </c>
    </row>
    <row r="32" spans="1:6" s="87" customFormat="1" x14ac:dyDescent="0.2">
      <c r="A32" s="4" t="s">
        <v>63</v>
      </c>
      <c r="B32" s="7">
        <v>0</v>
      </c>
      <c r="C32" s="7">
        <v>0</v>
      </c>
      <c r="D32" s="7">
        <v>0</v>
      </c>
      <c r="E32" s="7">
        <v>0</v>
      </c>
      <c r="F32" s="23">
        <f t="shared" si="0"/>
        <v>0</v>
      </c>
    </row>
    <row r="33" spans="1:6" s="87" customFormat="1" x14ac:dyDescent="0.2">
      <c r="A33" s="4" t="s">
        <v>64</v>
      </c>
      <c r="B33" s="7">
        <v>0</v>
      </c>
      <c r="C33" s="7">
        <v>0</v>
      </c>
      <c r="D33" s="7">
        <v>0</v>
      </c>
      <c r="E33" s="7">
        <v>0</v>
      </c>
      <c r="F33" s="23">
        <f t="shared" si="0"/>
        <v>0</v>
      </c>
    </row>
    <row r="34" spans="1:6" s="87" customFormat="1" x14ac:dyDescent="0.2">
      <c r="A34" s="4" t="s">
        <v>65</v>
      </c>
      <c r="B34" s="7">
        <v>0</v>
      </c>
      <c r="C34" s="7">
        <v>0</v>
      </c>
      <c r="D34" s="7">
        <v>0</v>
      </c>
      <c r="E34" s="7">
        <v>1989.000207</v>
      </c>
      <c r="F34" s="23">
        <f t="shared" si="0"/>
        <v>1989.000207</v>
      </c>
    </row>
    <row r="35" spans="1:6" s="87" customFormat="1" x14ac:dyDescent="0.2">
      <c r="A35" s="4" t="s">
        <v>66</v>
      </c>
      <c r="B35" s="7">
        <v>0</v>
      </c>
      <c r="C35" s="7">
        <v>0</v>
      </c>
      <c r="D35" s="7">
        <v>0</v>
      </c>
      <c r="E35" s="7">
        <v>0</v>
      </c>
      <c r="F35" s="23">
        <f t="shared" si="0"/>
        <v>0</v>
      </c>
    </row>
    <row r="36" spans="1:6" s="87" customFormat="1" x14ac:dyDescent="0.2">
      <c r="A36" s="4" t="s">
        <v>67</v>
      </c>
      <c r="B36" s="7">
        <v>0</v>
      </c>
      <c r="C36" s="7">
        <v>0</v>
      </c>
      <c r="D36" s="7">
        <v>0</v>
      </c>
      <c r="E36" s="7">
        <v>0</v>
      </c>
      <c r="F36" s="23">
        <f t="shared" si="0"/>
        <v>0</v>
      </c>
    </row>
    <row r="37" spans="1:6" s="87" customFormat="1" x14ac:dyDescent="0.2">
      <c r="A37" s="4" t="s">
        <v>68</v>
      </c>
      <c r="B37" s="7">
        <v>0</v>
      </c>
      <c r="C37" s="7">
        <v>0</v>
      </c>
      <c r="D37" s="7">
        <v>0</v>
      </c>
      <c r="E37" s="7">
        <v>0</v>
      </c>
      <c r="F37" s="23">
        <f t="shared" si="0"/>
        <v>0</v>
      </c>
    </row>
    <row r="38" spans="1:6" s="87" customFormat="1" x14ac:dyDescent="0.2">
      <c r="A38" s="4" t="s">
        <v>69</v>
      </c>
      <c r="B38" s="7">
        <v>0</v>
      </c>
      <c r="C38" s="7">
        <v>11.378958000000001</v>
      </c>
      <c r="D38" s="7">
        <v>0</v>
      </c>
      <c r="E38" s="7">
        <v>4.0064202900000003</v>
      </c>
      <c r="F38" s="23">
        <f t="shared" si="0"/>
        <v>15.385378290000002</v>
      </c>
    </row>
    <row r="39" spans="1:6" s="87" customFormat="1" x14ac:dyDescent="0.2">
      <c r="A39" s="4" t="s">
        <v>70</v>
      </c>
      <c r="B39" s="7">
        <v>0</v>
      </c>
      <c r="C39" s="7">
        <v>0</v>
      </c>
      <c r="D39" s="7">
        <v>0</v>
      </c>
      <c r="E39" s="7">
        <v>0</v>
      </c>
      <c r="F39" s="23">
        <f t="shared" si="0"/>
        <v>0</v>
      </c>
    </row>
    <row r="40" spans="1:6" s="87" customFormat="1" x14ac:dyDescent="0.2">
      <c r="A40" s="4" t="s">
        <v>71</v>
      </c>
      <c r="B40" s="7">
        <v>0</v>
      </c>
      <c r="C40" s="7">
        <v>0</v>
      </c>
      <c r="D40" s="7">
        <v>0</v>
      </c>
      <c r="E40" s="7">
        <v>1233.7943644100001</v>
      </c>
      <c r="F40" s="23">
        <f t="shared" si="0"/>
        <v>1233.7943644100001</v>
      </c>
    </row>
    <row r="41" spans="1:6" s="87" customFormat="1" x14ac:dyDescent="0.2">
      <c r="A41" s="4" t="s">
        <v>72</v>
      </c>
      <c r="B41" s="7">
        <v>0</v>
      </c>
      <c r="C41" s="7">
        <v>0</v>
      </c>
      <c r="D41" s="7">
        <v>0</v>
      </c>
      <c r="E41" s="7">
        <v>0</v>
      </c>
      <c r="F41" s="23">
        <f t="shared" si="0"/>
        <v>0</v>
      </c>
    </row>
    <row r="42" spans="1:6" s="87" customFormat="1" x14ac:dyDescent="0.2">
      <c r="A42" s="4" t="s">
        <v>73</v>
      </c>
      <c r="B42" s="7">
        <v>212.63281536</v>
      </c>
      <c r="C42" s="7">
        <v>133.44180539999999</v>
      </c>
      <c r="D42" s="7">
        <v>5712.2670293299998</v>
      </c>
      <c r="E42" s="7">
        <v>8099.1743266200001</v>
      </c>
      <c r="F42" s="23">
        <f t="shared" si="0"/>
        <v>14157.515976710001</v>
      </c>
    </row>
    <row r="43" spans="1:6" s="23" customFormat="1" x14ac:dyDescent="0.2">
      <c r="A43" s="4" t="s">
        <v>74</v>
      </c>
      <c r="B43" s="7">
        <v>0</v>
      </c>
      <c r="C43" s="7">
        <v>42.663099549999998</v>
      </c>
      <c r="D43" s="7">
        <v>165.49041043</v>
      </c>
      <c r="E43" s="7">
        <v>87.203715790000004</v>
      </c>
      <c r="F43" s="23">
        <f t="shared" si="0"/>
        <v>295.35722577000001</v>
      </c>
    </row>
    <row r="44" spans="1:6" s="23" customFormat="1" x14ac:dyDescent="0.2">
      <c r="A44" s="4" t="s">
        <v>75</v>
      </c>
      <c r="B44" s="7">
        <v>0</v>
      </c>
      <c r="C44" s="7">
        <v>0</v>
      </c>
      <c r="D44" s="7">
        <v>0</v>
      </c>
      <c r="E44" s="7">
        <v>0</v>
      </c>
      <c r="F44" s="23">
        <f t="shared" ref="F44:F69" si="1">SUM(B44:E44)</f>
        <v>0</v>
      </c>
    </row>
    <row r="45" spans="1:6" s="87" customFormat="1" x14ac:dyDescent="0.2">
      <c r="A45" s="10" t="s">
        <v>76</v>
      </c>
      <c r="B45" s="12">
        <v>9426.2422212700003</v>
      </c>
      <c r="C45" s="12">
        <v>2277.8878857899999</v>
      </c>
      <c r="D45" s="12">
        <v>0</v>
      </c>
      <c r="E45" s="12">
        <v>237668.03778844001</v>
      </c>
      <c r="F45" s="23">
        <f t="shared" si="1"/>
        <v>249372.1678955</v>
      </c>
    </row>
    <row r="46" spans="1:6" s="87" customFormat="1" x14ac:dyDescent="0.2">
      <c r="A46" s="10" t="s">
        <v>77</v>
      </c>
      <c r="B46" s="12">
        <v>9426.2422212700003</v>
      </c>
      <c r="C46" s="12">
        <v>312.87085543000001</v>
      </c>
      <c r="D46" s="12">
        <v>0</v>
      </c>
      <c r="E46" s="12">
        <v>192198.82306237001</v>
      </c>
      <c r="F46" s="23">
        <f t="shared" si="1"/>
        <v>201937.93613907002</v>
      </c>
    </row>
    <row r="47" spans="1:6" s="23" customFormat="1" x14ac:dyDescent="0.2">
      <c r="A47" s="4" t="s">
        <v>78</v>
      </c>
      <c r="B47" s="7">
        <v>5263.5315686800004</v>
      </c>
      <c r="C47" s="7">
        <v>159.05090938999999</v>
      </c>
      <c r="D47" s="7">
        <v>0</v>
      </c>
      <c r="E47" s="7">
        <v>4270.5131670299997</v>
      </c>
      <c r="F47" s="23">
        <f t="shared" si="1"/>
        <v>9693.0956451000002</v>
      </c>
    </row>
    <row r="48" spans="1:6" s="87" customFormat="1" x14ac:dyDescent="0.2">
      <c r="A48" s="4" t="s">
        <v>79</v>
      </c>
      <c r="B48" s="7">
        <v>4162.7106525899999</v>
      </c>
      <c r="C48" s="7">
        <v>153.81994603999999</v>
      </c>
      <c r="D48" s="7">
        <v>0</v>
      </c>
      <c r="E48" s="7">
        <v>187928.30989534</v>
      </c>
      <c r="F48" s="23">
        <f t="shared" si="1"/>
        <v>192244.84049397</v>
      </c>
    </row>
    <row r="49" spans="1:6" s="87" customFormat="1" x14ac:dyDescent="0.2">
      <c r="A49" s="10" t="s">
        <v>80</v>
      </c>
      <c r="B49" s="12">
        <v>0</v>
      </c>
      <c r="C49" s="12">
        <v>0</v>
      </c>
      <c r="D49" s="12">
        <v>0</v>
      </c>
      <c r="E49" s="12">
        <v>10020.565476039999</v>
      </c>
      <c r="F49" s="23">
        <f t="shared" si="1"/>
        <v>10020.565476039999</v>
      </c>
    </row>
    <row r="50" spans="1:6" s="23" customFormat="1" x14ac:dyDescent="0.2">
      <c r="A50" s="4" t="s">
        <v>81</v>
      </c>
      <c r="B50" s="7">
        <v>0</v>
      </c>
      <c r="C50" s="7">
        <v>0</v>
      </c>
      <c r="D50" s="7">
        <v>0</v>
      </c>
      <c r="E50" s="7">
        <v>10020.565476039999</v>
      </c>
      <c r="F50" s="23">
        <f t="shared" si="1"/>
        <v>10020.565476039999</v>
      </c>
    </row>
    <row r="51" spans="1:6" s="87" customFormat="1" x14ac:dyDescent="0.2">
      <c r="A51" s="4" t="s">
        <v>82</v>
      </c>
      <c r="B51" s="7">
        <v>0</v>
      </c>
      <c r="C51" s="7">
        <v>0</v>
      </c>
      <c r="D51" s="7">
        <v>0</v>
      </c>
      <c r="E51" s="7">
        <v>0</v>
      </c>
      <c r="F51" s="23">
        <f t="shared" si="1"/>
        <v>0</v>
      </c>
    </row>
    <row r="52" spans="1:6" s="87" customFormat="1" x14ac:dyDescent="0.2">
      <c r="A52" s="10" t="s">
        <v>83</v>
      </c>
      <c r="B52" s="12">
        <v>0</v>
      </c>
      <c r="C52" s="12">
        <v>1965.01703036</v>
      </c>
      <c r="D52" s="12">
        <v>0</v>
      </c>
      <c r="E52" s="12">
        <v>35448.649250030001</v>
      </c>
      <c r="F52" s="23">
        <f t="shared" si="1"/>
        <v>37413.666280390004</v>
      </c>
    </row>
    <row r="53" spans="1:6" s="87" customFormat="1" x14ac:dyDescent="0.2">
      <c r="A53" s="4" t="s">
        <v>58</v>
      </c>
      <c r="B53" s="7">
        <v>0</v>
      </c>
      <c r="C53" s="7">
        <v>0</v>
      </c>
      <c r="D53" s="7">
        <v>0</v>
      </c>
      <c r="E53" s="7">
        <v>33452.215351669998</v>
      </c>
      <c r="F53" s="23">
        <f t="shared" si="1"/>
        <v>33452.215351669998</v>
      </c>
    </row>
    <row r="54" spans="1:6" s="87" customFormat="1" x14ac:dyDescent="0.2">
      <c r="A54" s="4" t="s">
        <v>84</v>
      </c>
      <c r="B54" s="7">
        <v>0</v>
      </c>
      <c r="C54" s="7">
        <v>0</v>
      </c>
      <c r="D54" s="7">
        <v>0</v>
      </c>
      <c r="E54" s="7">
        <v>0</v>
      </c>
      <c r="F54" s="23">
        <f t="shared" si="1"/>
        <v>0</v>
      </c>
    </row>
    <row r="55" spans="1:6" s="87" customFormat="1" x14ac:dyDescent="0.2">
      <c r="A55" s="4" t="s">
        <v>63</v>
      </c>
      <c r="B55" s="7">
        <v>0</v>
      </c>
      <c r="C55" s="7">
        <v>0</v>
      </c>
      <c r="D55" s="7">
        <v>0</v>
      </c>
      <c r="E55" s="7">
        <v>0</v>
      </c>
      <c r="F55" s="23">
        <f t="shared" si="1"/>
        <v>0</v>
      </c>
    </row>
    <row r="56" spans="1:6" s="87" customFormat="1" x14ac:dyDescent="0.2">
      <c r="A56" s="4" t="s">
        <v>65</v>
      </c>
      <c r="B56" s="7">
        <v>0</v>
      </c>
      <c r="C56" s="7">
        <v>0</v>
      </c>
      <c r="D56" s="7">
        <v>0</v>
      </c>
      <c r="E56" s="7">
        <v>33223.9</v>
      </c>
      <c r="F56" s="23">
        <f t="shared" si="1"/>
        <v>33223.9</v>
      </c>
    </row>
    <row r="57" spans="1:6" s="87" customFormat="1" x14ac:dyDescent="0.2">
      <c r="A57" s="4" t="s">
        <v>85</v>
      </c>
      <c r="B57" s="7">
        <v>0</v>
      </c>
      <c r="C57" s="7">
        <v>0</v>
      </c>
      <c r="D57" s="7">
        <v>0</v>
      </c>
      <c r="E57" s="7">
        <v>0</v>
      </c>
      <c r="F57" s="23">
        <f t="shared" si="1"/>
        <v>0</v>
      </c>
    </row>
    <row r="58" spans="1:6" s="23" customFormat="1" x14ac:dyDescent="0.2">
      <c r="A58" s="4" t="s">
        <v>86</v>
      </c>
      <c r="B58" s="7">
        <v>0</v>
      </c>
      <c r="C58" s="7">
        <v>0</v>
      </c>
      <c r="D58" s="7">
        <v>0</v>
      </c>
      <c r="E58" s="7">
        <v>0</v>
      </c>
      <c r="F58" s="23">
        <f t="shared" si="1"/>
        <v>0</v>
      </c>
    </row>
    <row r="59" spans="1:6" s="87" customFormat="1" x14ac:dyDescent="0.2">
      <c r="A59" s="4" t="s">
        <v>67</v>
      </c>
      <c r="B59" s="7">
        <v>0</v>
      </c>
      <c r="C59" s="7">
        <v>0</v>
      </c>
      <c r="D59" s="7">
        <v>0</v>
      </c>
      <c r="E59" s="7">
        <v>0</v>
      </c>
      <c r="F59" s="23">
        <f t="shared" si="1"/>
        <v>0</v>
      </c>
    </row>
    <row r="60" spans="1:6" s="87" customFormat="1" x14ac:dyDescent="0.2">
      <c r="A60" s="4" t="s">
        <v>87</v>
      </c>
      <c r="B60" s="7">
        <v>0</v>
      </c>
      <c r="C60" s="7">
        <v>0</v>
      </c>
      <c r="D60" s="7">
        <v>0</v>
      </c>
      <c r="E60" s="7">
        <v>0</v>
      </c>
      <c r="F60" s="23">
        <f t="shared" si="1"/>
        <v>0</v>
      </c>
    </row>
    <row r="61" spans="1:6" x14ac:dyDescent="0.2">
      <c r="A61" s="4" t="s">
        <v>69</v>
      </c>
      <c r="B61" s="7">
        <v>0</v>
      </c>
      <c r="C61" s="7">
        <v>0</v>
      </c>
      <c r="D61" s="7">
        <v>0</v>
      </c>
      <c r="E61" s="7">
        <v>0</v>
      </c>
      <c r="F61" s="23">
        <f t="shared" si="1"/>
        <v>0</v>
      </c>
    </row>
    <row r="62" spans="1:6" x14ac:dyDescent="0.2">
      <c r="A62" s="4" t="s">
        <v>71</v>
      </c>
      <c r="B62" s="7">
        <v>0</v>
      </c>
      <c r="C62" s="7">
        <v>0</v>
      </c>
      <c r="D62" s="7">
        <v>0</v>
      </c>
      <c r="E62" s="7">
        <v>228.31535167000001</v>
      </c>
      <c r="F62" s="23">
        <f t="shared" si="1"/>
        <v>228.31535167000001</v>
      </c>
    </row>
    <row r="63" spans="1:6" x14ac:dyDescent="0.2">
      <c r="A63" s="4" t="s">
        <v>72</v>
      </c>
      <c r="B63" s="7">
        <v>0</v>
      </c>
      <c r="C63" s="7">
        <v>0</v>
      </c>
      <c r="D63" s="7">
        <v>0</v>
      </c>
      <c r="E63" s="7">
        <v>0</v>
      </c>
      <c r="F63" s="23">
        <f t="shared" si="1"/>
        <v>0</v>
      </c>
    </row>
    <row r="64" spans="1:6" x14ac:dyDescent="0.2">
      <c r="A64" s="4" t="s">
        <v>88</v>
      </c>
      <c r="B64" s="7">
        <v>0</v>
      </c>
      <c r="C64" s="7">
        <v>0</v>
      </c>
      <c r="D64" s="7">
        <v>0</v>
      </c>
      <c r="E64" s="7">
        <v>0</v>
      </c>
      <c r="F64" s="23">
        <f t="shared" si="1"/>
        <v>0</v>
      </c>
    </row>
    <row r="65" spans="1:6" x14ac:dyDescent="0.2">
      <c r="A65" s="4" t="s">
        <v>73</v>
      </c>
      <c r="B65" s="7">
        <v>0</v>
      </c>
      <c r="C65" s="7">
        <v>1954.82152832</v>
      </c>
      <c r="D65" s="7">
        <v>0</v>
      </c>
      <c r="E65" s="7">
        <v>1996.4338983600001</v>
      </c>
      <c r="F65" s="23">
        <f t="shared" si="1"/>
        <v>3951.2554266799998</v>
      </c>
    </row>
    <row r="66" spans="1:6" x14ac:dyDescent="0.2">
      <c r="A66" s="4" t="s">
        <v>74</v>
      </c>
      <c r="B66" s="7">
        <v>0</v>
      </c>
      <c r="C66" s="7">
        <v>10.195502039999999</v>
      </c>
      <c r="D66" s="7">
        <v>0</v>
      </c>
      <c r="E66" s="7">
        <v>0</v>
      </c>
      <c r="F66" s="23">
        <f t="shared" si="1"/>
        <v>10.195502039999999</v>
      </c>
    </row>
    <row r="67" spans="1:6" x14ac:dyDescent="0.2">
      <c r="A67" s="10" t="s">
        <v>89</v>
      </c>
      <c r="B67" s="12">
        <v>0</v>
      </c>
      <c r="C67" s="12">
        <v>0</v>
      </c>
      <c r="D67" s="12">
        <v>0</v>
      </c>
      <c r="E67" s="12">
        <v>0</v>
      </c>
      <c r="F67" s="23">
        <f t="shared" si="1"/>
        <v>0</v>
      </c>
    </row>
    <row r="68" spans="1:6" x14ac:dyDescent="0.2">
      <c r="A68" s="4" t="s">
        <v>90</v>
      </c>
      <c r="B68" s="7">
        <v>0</v>
      </c>
      <c r="C68" s="7">
        <v>0</v>
      </c>
      <c r="D68" s="7">
        <v>0</v>
      </c>
      <c r="E68" s="7">
        <v>0</v>
      </c>
      <c r="F68" s="23">
        <f t="shared" si="1"/>
        <v>0</v>
      </c>
    </row>
    <row r="69" spans="1:6" x14ac:dyDescent="0.2">
      <c r="A69" s="4" t="s">
        <v>91</v>
      </c>
      <c r="B69" s="7">
        <v>0</v>
      </c>
      <c r="C69" s="7">
        <v>0</v>
      </c>
      <c r="D69" s="7">
        <v>0</v>
      </c>
      <c r="E69" s="7">
        <v>0</v>
      </c>
      <c r="F69" s="23">
        <f t="shared" si="1"/>
        <v>0</v>
      </c>
    </row>
    <row r="70" spans="1:6" ht="13.5" thickBot="1" x14ac:dyDescent="0.25">
      <c r="B70" s="5"/>
      <c r="C70" s="5"/>
      <c r="D70" s="5"/>
      <c r="E70" s="5"/>
    </row>
    <row r="71" spans="1:6" ht="13.5" thickTop="1" x14ac:dyDescent="0.2"/>
  </sheetData>
  <mergeCells count="4">
    <mergeCell ref="B8:F8"/>
    <mergeCell ref="B5:F5"/>
    <mergeCell ref="B6:F6"/>
    <mergeCell ref="B7:F7"/>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1"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B80A0-F23E-4A61-8829-D08741EA3BB0}">
  <sheetPr>
    <tabColor theme="9" tint="0.39997558519241921"/>
  </sheetPr>
  <dimension ref="A1:H73"/>
  <sheetViews>
    <sheetView showGridLines="0" defaultGridColor="0" colorId="60" workbookViewId="0">
      <selection activeCell="I21" sqref="I21"/>
    </sheetView>
  </sheetViews>
  <sheetFormatPr baseColWidth="10" defaultColWidth="11.42578125" defaultRowHeight="12.75" x14ac:dyDescent="0.2"/>
  <cols>
    <col min="1" max="1" width="57.140625" style="181" customWidth="1"/>
    <col min="2" max="2" width="14.85546875" style="181" customWidth="1"/>
    <col min="3" max="3" width="11.42578125" style="181"/>
    <col min="4" max="4" width="10.85546875" style="181" customWidth="1"/>
    <col min="5" max="16384" width="11.42578125" style="181"/>
  </cols>
  <sheetData>
    <row r="1" spans="1:8" x14ac:dyDescent="0.2">
      <c r="A1" s="180" t="s">
        <v>0</v>
      </c>
      <c r="B1" s="180"/>
    </row>
    <row r="2" spans="1:8" x14ac:dyDescent="0.2">
      <c r="A2" s="180" t="s">
        <v>2</v>
      </c>
      <c r="B2" s="180"/>
    </row>
    <row r="3" spans="1:8" x14ac:dyDescent="0.2">
      <c r="A3" s="180" t="s">
        <v>3</v>
      </c>
      <c r="B3" s="180"/>
      <c r="E3" s="103"/>
    </row>
    <row r="5" spans="1:8" x14ac:dyDescent="0.2">
      <c r="A5" s="224" t="s">
        <v>92</v>
      </c>
      <c r="B5" s="224"/>
      <c r="C5" s="224"/>
      <c r="D5" s="224"/>
      <c r="E5" s="224"/>
      <c r="F5" s="193"/>
    </row>
    <row r="6" spans="1:8" x14ac:dyDescent="0.2">
      <c r="A6" s="224" t="s">
        <v>515</v>
      </c>
      <c r="B6" s="224"/>
      <c r="C6" s="224"/>
      <c r="D6" s="224"/>
      <c r="E6" s="224"/>
      <c r="F6" s="193"/>
    </row>
    <row r="7" spans="1:8" x14ac:dyDescent="0.2">
      <c r="A7" s="224">
        <v>2021</v>
      </c>
      <c r="B7" s="224"/>
      <c r="C7" s="224"/>
      <c r="D7" s="224"/>
      <c r="E7" s="224"/>
      <c r="F7" s="193"/>
    </row>
    <row r="8" spans="1:8" x14ac:dyDescent="0.2">
      <c r="A8" s="224" t="s">
        <v>6</v>
      </c>
      <c r="B8" s="224"/>
      <c r="C8" s="224"/>
      <c r="D8" s="224"/>
      <c r="E8" s="224"/>
      <c r="F8" s="193"/>
    </row>
    <row r="9" spans="1:8" ht="13.5" thickBot="1" x14ac:dyDescent="0.25"/>
    <row r="10" spans="1:8" ht="14.25" thickTop="1" thickBot="1" x14ac:dyDescent="0.25">
      <c r="A10" s="182" t="s">
        <v>1</v>
      </c>
      <c r="B10" s="182" t="s">
        <v>250</v>
      </c>
      <c r="C10" s="182" t="s">
        <v>253</v>
      </c>
      <c r="D10" s="182" t="s">
        <v>255</v>
      </c>
      <c r="E10" s="182" t="s">
        <v>42</v>
      </c>
      <c r="F10" s="16"/>
      <c r="G10" s="183"/>
      <c r="H10" s="183"/>
    </row>
    <row r="11" spans="1:8" s="23" customFormat="1" ht="13.5" thickTop="1" x14ac:dyDescent="0.2">
      <c r="A11" s="184"/>
      <c r="B11" s="22"/>
      <c r="C11" s="22"/>
      <c r="D11" s="22"/>
      <c r="E11" s="22"/>
      <c r="F11" s="196"/>
      <c r="G11" s="22"/>
      <c r="H11" s="22"/>
    </row>
    <row r="12" spans="1:8" s="23" customFormat="1" x14ac:dyDescent="0.2">
      <c r="A12" s="10" t="s">
        <v>46</v>
      </c>
      <c r="B12" s="12">
        <v>25918.26227286</v>
      </c>
      <c r="C12" s="12">
        <v>38688.974999999999</v>
      </c>
      <c r="D12" s="12">
        <v>24092.166958410999</v>
      </c>
      <c r="E12" s="22">
        <v>591026.09923127096</v>
      </c>
      <c r="F12" s="196"/>
      <c r="G12" s="22"/>
      <c r="H12" s="22"/>
    </row>
    <row r="13" spans="1:8" s="23" customFormat="1" x14ac:dyDescent="0.2">
      <c r="A13" s="10" t="s">
        <v>47</v>
      </c>
      <c r="B13" s="12">
        <v>25918.26227286</v>
      </c>
      <c r="C13" s="12">
        <v>38688.974999999999</v>
      </c>
      <c r="D13" s="12">
        <v>24092.166958410999</v>
      </c>
      <c r="E13" s="22">
        <v>591026.09923127096</v>
      </c>
      <c r="F13" s="196"/>
      <c r="G13" s="22"/>
      <c r="H13" s="22"/>
    </row>
    <row r="14" spans="1:8" s="87" customFormat="1" x14ac:dyDescent="0.2">
      <c r="A14" s="10" t="s">
        <v>48</v>
      </c>
      <c r="B14" s="12">
        <v>24664.74941601</v>
      </c>
      <c r="C14" s="12">
        <v>36688.851999999999</v>
      </c>
      <c r="D14" s="12">
        <v>9331.2085731909992</v>
      </c>
      <c r="E14" s="22">
        <v>481598.51498920104</v>
      </c>
      <c r="F14" s="197"/>
      <c r="G14" s="29"/>
      <c r="H14" s="29"/>
    </row>
    <row r="15" spans="1:8" s="87" customFormat="1" x14ac:dyDescent="0.2">
      <c r="A15" s="4" t="s">
        <v>49</v>
      </c>
      <c r="B15" s="7">
        <v>11828.710790409999</v>
      </c>
      <c r="C15" s="7">
        <v>10213.556</v>
      </c>
      <c r="D15" s="7">
        <v>3564.3732851</v>
      </c>
      <c r="E15" s="22">
        <v>119752.18507550999</v>
      </c>
      <c r="F15" s="197"/>
      <c r="G15" s="29"/>
      <c r="H15" s="29"/>
    </row>
    <row r="16" spans="1:8" s="87" customFormat="1" x14ac:dyDescent="0.2">
      <c r="A16" s="4" t="s">
        <v>50</v>
      </c>
      <c r="B16" s="7">
        <v>1958.69228241</v>
      </c>
      <c r="C16" s="7">
        <v>1868.277</v>
      </c>
      <c r="D16" s="7">
        <v>645.44135457100003</v>
      </c>
      <c r="E16" s="22">
        <v>21334.605636980999</v>
      </c>
      <c r="F16" s="197"/>
      <c r="G16" s="29"/>
      <c r="H16" s="29"/>
    </row>
    <row r="17" spans="1:8" s="87" customFormat="1" x14ac:dyDescent="0.2">
      <c r="A17" s="4" t="s">
        <v>51</v>
      </c>
      <c r="B17" s="7">
        <v>502.35543940999997</v>
      </c>
      <c r="C17" s="7">
        <v>478.9</v>
      </c>
      <c r="D17" s="7">
        <v>165.50330353000001</v>
      </c>
      <c r="E17" s="22">
        <v>5466.6987429399996</v>
      </c>
      <c r="F17" s="197"/>
      <c r="G17" s="29"/>
      <c r="H17" s="29"/>
    </row>
    <row r="18" spans="1:8" s="87" customFormat="1" x14ac:dyDescent="0.2">
      <c r="A18" s="4" t="s">
        <v>52</v>
      </c>
      <c r="B18" s="7">
        <v>1456.336843</v>
      </c>
      <c r="C18" s="7">
        <v>1389.377</v>
      </c>
      <c r="D18" s="7">
        <v>479.93805104099999</v>
      </c>
      <c r="E18" s="22">
        <v>15867.906894040998</v>
      </c>
      <c r="F18" s="197"/>
      <c r="G18" s="29"/>
      <c r="H18" s="29"/>
    </row>
    <row r="19" spans="1:8" s="87" customFormat="1" x14ac:dyDescent="0.2">
      <c r="A19" s="4" t="s">
        <v>53</v>
      </c>
      <c r="B19" s="7">
        <v>9541.7807795400004</v>
      </c>
      <c r="C19" s="7">
        <v>23048.008000000002</v>
      </c>
      <c r="D19" s="7">
        <v>4744.8725237600001</v>
      </c>
      <c r="E19" s="22">
        <v>302255.34130330005</v>
      </c>
      <c r="F19" s="197"/>
      <c r="G19" s="29"/>
      <c r="H19" s="29"/>
    </row>
    <row r="20" spans="1:8" s="87" customFormat="1" x14ac:dyDescent="0.2">
      <c r="A20" s="10" t="s">
        <v>54</v>
      </c>
      <c r="B20" s="12">
        <v>0</v>
      </c>
      <c r="C20" s="12">
        <v>0</v>
      </c>
      <c r="D20" s="12">
        <v>0</v>
      </c>
      <c r="E20" s="22">
        <v>14207.54</v>
      </c>
      <c r="F20" s="197"/>
      <c r="G20" s="29"/>
      <c r="H20" s="29"/>
    </row>
    <row r="21" spans="1:8" s="87" customFormat="1" x14ac:dyDescent="0.2">
      <c r="A21" s="10" t="s">
        <v>55</v>
      </c>
      <c r="B21" s="12">
        <v>0</v>
      </c>
      <c r="C21" s="12">
        <v>0</v>
      </c>
      <c r="D21" s="12">
        <v>0</v>
      </c>
      <c r="E21" s="22">
        <v>12188.44</v>
      </c>
      <c r="F21" s="197"/>
      <c r="G21" s="29"/>
      <c r="H21" s="29"/>
    </row>
    <row r="22" spans="1:8" s="23" customFormat="1" x14ac:dyDescent="0.2">
      <c r="A22" s="4" t="s">
        <v>44</v>
      </c>
      <c r="B22" s="7">
        <v>0</v>
      </c>
      <c r="C22" s="7">
        <v>0</v>
      </c>
      <c r="D22" s="7">
        <v>0</v>
      </c>
      <c r="E22" s="22">
        <v>8367.01</v>
      </c>
      <c r="F22" s="196"/>
      <c r="G22" s="22"/>
      <c r="H22" s="22"/>
    </row>
    <row r="23" spans="1:8" s="23" customFormat="1" x14ac:dyDescent="0.2">
      <c r="A23" s="4" t="s">
        <v>43</v>
      </c>
      <c r="B23" s="7">
        <v>0</v>
      </c>
      <c r="C23" s="7">
        <v>0</v>
      </c>
      <c r="D23" s="7">
        <v>0</v>
      </c>
      <c r="E23" s="22">
        <v>0</v>
      </c>
      <c r="F23" s="196"/>
      <c r="G23" s="22"/>
      <c r="H23" s="22"/>
    </row>
    <row r="24" spans="1:8" s="87" customFormat="1" x14ac:dyDescent="0.2">
      <c r="A24" s="4" t="s">
        <v>45</v>
      </c>
      <c r="B24" s="7">
        <v>0</v>
      </c>
      <c r="C24" s="7">
        <v>0</v>
      </c>
      <c r="D24" s="7">
        <v>0</v>
      </c>
      <c r="E24" s="22">
        <v>3821.43</v>
      </c>
      <c r="F24" s="197"/>
      <c r="G24" s="29"/>
      <c r="H24" s="29"/>
    </row>
    <row r="25" spans="1:8" s="87" customFormat="1" x14ac:dyDescent="0.2">
      <c r="A25" s="4" t="s">
        <v>56</v>
      </c>
      <c r="B25" s="7">
        <v>0</v>
      </c>
      <c r="C25" s="7">
        <v>0</v>
      </c>
      <c r="D25" s="7">
        <v>0</v>
      </c>
      <c r="E25" s="22">
        <v>2019.1</v>
      </c>
      <c r="F25" s="197"/>
      <c r="G25" s="29"/>
      <c r="H25" s="29"/>
    </row>
    <row r="26" spans="1:8" s="87" customFormat="1" x14ac:dyDescent="0.2">
      <c r="A26" s="10" t="s">
        <v>57</v>
      </c>
      <c r="B26" s="12">
        <v>1335.5655636500001</v>
      </c>
      <c r="C26" s="12">
        <v>1559.011</v>
      </c>
      <c r="D26" s="12">
        <v>376.52140975999998</v>
      </c>
      <c r="E26" s="22">
        <v>24048.842973409999</v>
      </c>
      <c r="F26" s="197"/>
      <c r="G26" s="29"/>
      <c r="H26" s="29"/>
    </row>
    <row r="27" spans="1:8" s="87" customFormat="1" x14ac:dyDescent="0.2">
      <c r="A27" s="4" t="s">
        <v>58</v>
      </c>
      <c r="B27" s="7">
        <v>16.589983520000001</v>
      </c>
      <c r="C27" s="7">
        <v>67.018000000000001</v>
      </c>
      <c r="D27" s="7">
        <v>0</v>
      </c>
      <c r="E27" s="22">
        <v>83.607983520000005</v>
      </c>
      <c r="F27" s="197"/>
      <c r="G27" s="29"/>
      <c r="H27" s="29"/>
    </row>
    <row r="28" spans="1:8" s="23" customFormat="1" x14ac:dyDescent="0.2">
      <c r="A28" s="4" t="s">
        <v>59</v>
      </c>
      <c r="B28" s="7">
        <v>0</v>
      </c>
      <c r="C28" s="7">
        <v>0</v>
      </c>
      <c r="D28" s="7">
        <v>0</v>
      </c>
      <c r="E28" s="22">
        <v>0</v>
      </c>
      <c r="F28" s="196"/>
      <c r="G28" s="22"/>
      <c r="H28" s="22"/>
    </row>
    <row r="29" spans="1:8" s="87" customFormat="1" x14ac:dyDescent="0.2">
      <c r="A29" s="4" t="s">
        <v>60</v>
      </c>
      <c r="B29" s="7">
        <v>0</v>
      </c>
      <c r="C29" s="7">
        <v>0</v>
      </c>
      <c r="D29" s="7">
        <v>0</v>
      </c>
      <c r="E29" s="22">
        <v>0</v>
      </c>
      <c r="F29" s="197"/>
      <c r="G29" s="29"/>
      <c r="H29" s="29"/>
    </row>
    <row r="30" spans="1:8" s="87" customFormat="1" x14ac:dyDescent="0.2">
      <c r="A30" s="4" t="s">
        <v>61</v>
      </c>
      <c r="B30" s="7">
        <v>0</v>
      </c>
      <c r="C30" s="7">
        <v>0</v>
      </c>
      <c r="D30" s="7">
        <v>0</v>
      </c>
      <c r="E30" s="22">
        <v>0</v>
      </c>
      <c r="F30" s="197"/>
      <c r="G30" s="29"/>
      <c r="H30" s="29"/>
    </row>
    <row r="31" spans="1:8" s="87" customFormat="1" x14ac:dyDescent="0.2">
      <c r="A31" s="4" t="s">
        <v>62</v>
      </c>
      <c r="B31" s="7">
        <v>0</v>
      </c>
      <c r="C31" s="7">
        <v>0</v>
      </c>
      <c r="D31" s="7">
        <v>0</v>
      </c>
      <c r="E31" s="22">
        <v>0</v>
      </c>
      <c r="F31" s="197"/>
      <c r="G31" s="29"/>
      <c r="H31" s="29"/>
    </row>
    <row r="32" spans="1:8" s="87" customFormat="1" x14ac:dyDescent="0.2">
      <c r="A32" s="4" t="s">
        <v>63</v>
      </c>
      <c r="B32" s="7">
        <v>0</v>
      </c>
      <c r="C32" s="7">
        <v>0</v>
      </c>
      <c r="D32" s="7">
        <v>0</v>
      </c>
      <c r="E32" s="22">
        <v>0</v>
      </c>
      <c r="F32" s="197"/>
      <c r="G32" s="29"/>
      <c r="H32" s="29"/>
    </row>
    <row r="33" spans="1:8" s="87" customFormat="1" x14ac:dyDescent="0.2">
      <c r="A33" s="4" t="s">
        <v>64</v>
      </c>
      <c r="B33" s="7">
        <v>4.9395315200000001</v>
      </c>
      <c r="C33" s="7">
        <v>0</v>
      </c>
      <c r="D33" s="7">
        <v>0</v>
      </c>
      <c r="E33" s="22">
        <v>4.9395315200000001</v>
      </c>
      <c r="F33" s="197"/>
      <c r="G33" s="29"/>
      <c r="H33" s="29"/>
    </row>
    <row r="34" spans="1:8" s="87" customFormat="1" x14ac:dyDescent="0.2">
      <c r="A34" s="4" t="s">
        <v>65</v>
      </c>
      <c r="B34" s="7">
        <v>0</v>
      </c>
      <c r="C34" s="7">
        <v>0</v>
      </c>
      <c r="D34" s="7">
        <v>0</v>
      </c>
      <c r="E34" s="22">
        <v>0</v>
      </c>
      <c r="F34" s="197"/>
      <c r="G34" s="29"/>
      <c r="H34" s="29"/>
    </row>
    <row r="35" spans="1:8" s="87" customFormat="1" x14ac:dyDescent="0.2">
      <c r="A35" s="4" t="s">
        <v>66</v>
      </c>
      <c r="B35" s="7">
        <v>0</v>
      </c>
      <c r="C35" s="7">
        <v>0</v>
      </c>
      <c r="D35" s="7">
        <v>0</v>
      </c>
      <c r="E35" s="22">
        <v>0</v>
      </c>
      <c r="F35" s="197"/>
      <c r="G35" s="29"/>
      <c r="H35" s="29"/>
    </row>
    <row r="36" spans="1:8" s="87" customFormat="1" x14ac:dyDescent="0.2">
      <c r="A36" s="4" t="s">
        <v>67</v>
      </c>
      <c r="B36" s="7">
        <v>0</v>
      </c>
      <c r="C36" s="7">
        <v>0</v>
      </c>
      <c r="D36" s="7">
        <v>0</v>
      </c>
      <c r="E36" s="22">
        <v>0</v>
      </c>
      <c r="F36" s="197"/>
      <c r="G36" s="29"/>
      <c r="H36" s="29"/>
    </row>
    <row r="37" spans="1:8" s="23" customFormat="1" x14ac:dyDescent="0.2">
      <c r="A37" s="4" t="s">
        <v>68</v>
      </c>
      <c r="B37" s="7">
        <v>0</v>
      </c>
      <c r="C37" s="7">
        <v>0</v>
      </c>
      <c r="D37" s="7">
        <v>0</v>
      </c>
      <c r="E37" s="22">
        <v>0</v>
      </c>
      <c r="F37" s="196"/>
      <c r="G37" s="22"/>
      <c r="H37" s="22"/>
    </row>
    <row r="38" spans="1:8" s="23" customFormat="1" x14ac:dyDescent="0.2">
      <c r="A38" s="4" t="s">
        <v>69</v>
      </c>
      <c r="B38" s="7">
        <v>11.531877</v>
      </c>
      <c r="C38" s="7">
        <v>67.018000000000001</v>
      </c>
      <c r="D38" s="7">
        <v>0</v>
      </c>
      <c r="E38" s="22">
        <v>78.549876999999995</v>
      </c>
      <c r="F38" s="196"/>
      <c r="G38" s="22"/>
      <c r="H38" s="22"/>
    </row>
    <row r="39" spans="1:8" s="87" customFormat="1" x14ac:dyDescent="0.2">
      <c r="A39" s="4" t="s">
        <v>70</v>
      </c>
      <c r="B39" s="7">
        <v>0</v>
      </c>
      <c r="C39" s="7">
        <v>0</v>
      </c>
      <c r="D39" s="7">
        <v>0</v>
      </c>
      <c r="E39" s="22">
        <v>0</v>
      </c>
      <c r="F39" s="197"/>
      <c r="G39" s="29"/>
      <c r="H39" s="29"/>
    </row>
    <row r="40" spans="1:8" s="87" customFormat="1" x14ac:dyDescent="0.2">
      <c r="A40" s="4" t="s">
        <v>71</v>
      </c>
      <c r="B40" s="7">
        <v>0.118575</v>
      </c>
      <c r="C40" s="7">
        <v>0</v>
      </c>
      <c r="D40" s="7">
        <v>0</v>
      </c>
      <c r="E40" s="22">
        <v>0.118575</v>
      </c>
      <c r="F40" s="197"/>
      <c r="G40" s="29"/>
      <c r="H40" s="29"/>
    </row>
    <row r="41" spans="1:8" s="23" customFormat="1" x14ac:dyDescent="0.2">
      <c r="A41" s="4" t="s">
        <v>72</v>
      </c>
      <c r="B41" s="7">
        <v>0</v>
      </c>
      <c r="C41" s="7">
        <v>0</v>
      </c>
      <c r="D41" s="7">
        <v>0</v>
      </c>
      <c r="E41" s="22">
        <v>0</v>
      </c>
      <c r="F41" s="196"/>
      <c r="G41" s="22"/>
      <c r="H41" s="22"/>
    </row>
    <row r="42" spans="1:8" s="87" customFormat="1" x14ac:dyDescent="0.2">
      <c r="A42" s="4" t="s">
        <v>73</v>
      </c>
      <c r="B42" s="7">
        <v>1262.1886897300001</v>
      </c>
      <c r="C42" s="7">
        <v>1491.9929999999999</v>
      </c>
      <c r="D42" s="7">
        <v>371.65493076000001</v>
      </c>
      <c r="E42" s="22">
        <v>23838.631620489996</v>
      </c>
      <c r="F42" s="197"/>
      <c r="G42" s="29"/>
      <c r="H42" s="29"/>
    </row>
    <row r="43" spans="1:8" s="87" customFormat="1" x14ac:dyDescent="0.2">
      <c r="A43" s="4" t="s">
        <v>74</v>
      </c>
      <c r="B43" s="7">
        <v>56.786890399999997</v>
      </c>
      <c r="C43" s="7">
        <v>0</v>
      </c>
      <c r="D43" s="7">
        <v>4.866479</v>
      </c>
      <c r="E43" s="22">
        <v>126.60336939999999</v>
      </c>
      <c r="F43" s="197"/>
      <c r="G43" s="29"/>
      <c r="H43" s="29"/>
    </row>
    <row r="44" spans="1:8" s="23" customFormat="1" x14ac:dyDescent="0.2">
      <c r="A44" s="4" t="s">
        <v>75</v>
      </c>
      <c r="B44" s="7">
        <v>0</v>
      </c>
      <c r="C44" s="7">
        <v>0</v>
      </c>
      <c r="D44" s="7">
        <v>0</v>
      </c>
      <c r="E44" s="22">
        <v>0</v>
      </c>
      <c r="F44" s="196"/>
      <c r="G44" s="22"/>
      <c r="H44" s="22"/>
    </row>
    <row r="45" spans="1:8" s="87" customFormat="1" x14ac:dyDescent="0.2">
      <c r="A45" s="10" t="s">
        <v>76</v>
      </c>
      <c r="B45" s="12">
        <v>1253.5128568499999</v>
      </c>
      <c r="C45" s="12">
        <v>2000.123</v>
      </c>
      <c r="D45" s="12">
        <v>14760.958385219999</v>
      </c>
      <c r="E45" s="22">
        <v>109427.58424207001</v>
      </c>
      <c r="F45" s="197"/>
      <c r="G45" s="29"/>
      <c r="H45" s="29"/>
    </row>
    <row r="46" spans="1:8" s="87" customFormat="1" x14ac:dyDescent="0.2">
      <c r="A46" s="10" t="s">
        <v>77</v>
      </c>
      <c r="B46" s="12">
        <v>1253.5128568499999</v>
      </c>
      <c r="C46" s="12">
        <v>2000.123</v>
      </c>
      <c r="D46" s="12">
        <v>1022.9999330000001</v>
      </c>
      <c r="E46" s="22">
        <v>95665.880789849994</v>
      </c>
      <c r="F46" s="197"/>
      <c r="G46" s="29"/>
      <c r="H46" s="29"/>
    </row>
    <row r="47" spans="1:8" s="87" customFormat="1" x14ac:dyDescent="0.2">
      <c r="A47" s="4" t="s">
        <v>78</v>
      </c>
      <c r="B47" s="7">
        <v>1253.5128568499999</v>
      </c>
      <c r="C47" s="7">
        <v>1988.38</v>
      </c>
      <c r="D47" s="7">
        <v>1022.9999330000001</v>
      </c>
      <c r="E47" s="22">
        <v>40839.647789849994</v>
      </c>
      <c r="F47" s="197"/>
      <c r="G47" s="29"/>
      <c r="H47" s="29"/>
    </row>
    <row r="48" spans="1:8" s="87" customFormat="1" x14ac:dyDescent="0.2">
      <c r="A48" s="4" t="s">
        <v>79</v>
      </c>
      <c r="B48" s="7">
        <v>0</v>
      </c>
      <c r="C48" s="7">
        <v>11.743</v>
      </c>
      <c r="D48" s="7">
        <v>0</v>
      </c>
      <c r="E48" s="22">
        <v>54826.233</v>
      </c>
      <c r="F48" s="197"/>
      <c r="G48" s="29"/>
      <c r="H48" s="29"/>
    </row>
    <row r="49" spans="1:8" s="23" customFormat="1" x14ac:dyDescent="0.2">
      <c r="A49" s="10" t="s">
        <v>80</v>
      </c>
      <c r="B49" s="12">
        <v>0</v>
      </c>
      <c r="C49" s="12">
        <v>0</v>
      </c>
      <c r="D49" s="12">
        <v>0</v>
      </c>
      <c r="E49" s="22">
        <v>23.745000000000001</v>
      </c>
      <c r="F49" s="196"/>
      <c r="G49" s="22"/>
      <c r="H49" s="22"/>
    </row>
    <row r="50" spans="1:8" s="87" customFormat="1" x14ac:dyDescent="0.2">
      <c r="A50" s="4" t="s">
        <v>81</v>
      </c>
      <c r="B50" s="7">
        <v>0</v>
      </c>
      <c r="C50" s="7">
        <v>0</v>
      </c>
      <c r="D50" s="7">
        <v>0</v>
      </c>
      <c r="E50" s="22">
        <v>23.745000000000001</v>
      </c>
      <c r="F50" s="197"/>
      <c r="G50" s="29"/>
      <c r="H50" s="29"/>
    </row>
    <row r="51" spans="1:8" s="87" customFormat="1" x14ac:dyDescent="0.2">
      <c r="A51" s="4" t="s">
        <v>82</v>
      </c>
      <c r="B51" s="7">
        <v>0</v>
      </c>
      <c r="C51" s="7">
        <v>0</v>
      </c>
      <c r="D51" s="7">
        <v>0</v>
      </c>
      <c r="E51" s="22">
        <v>0</v>
      </c>
      <c r="F51" s="197"/>
    </row>
    <row r="52" spans="1:8" x14ac:dyDescent="0.2">
      <c r="A52" s="10" t="s">
        <v>83</v>
      </c>
      <c r="B52" s="12">
        <v>0</v>
      </c>
      <c r="C52" s="12">
        <v>0</v>
      </c>
      <c r="D52" s="12">
        <v>13737.95845222</v>
      </c>
      <c r="E52" s="22">
        <v>13737.95845222</v>
      </c>
      <c r="F52" s="195"/>
    </row>
    <row r="53" spans="1:8" x14ac:dyDescent="0.2">
      <c r="A53" s="4" t="s">
        <v>58</v>
      </c>
      <c r="B53" s="7">
        <v>0</v>
      </c>
      <c r="C53" s="7">
        <v>0</v>
      </c>
      <c r="D53" s="7">
        <v>13737.95845222</v>
      </c>
      <c r="E53" s="22">
        <v>13737.95845222</v>
      </c>
      <c r="F53" s="52"/>
    </row>
    <row r="54" spans="1:8" x14ac:dyDescent="0.2">
      <c r="A54" s="4" t="s">
        <v>84</v>
      </c>
      <c r="B54" s="7">
        <v>0</v>
      </c>
      <c r="C54" s="7">
        <v>0</v>
      </c>
      <c r="D54" s="7">
        <v>0</v>
      </c>
      <c r="E54" s="22">
        <v>0</v>
      </c>
    </row>
    <row r="55" spans="1:8" x14ac:dyDescent="0.2">
      <c r="A55" s="4" t="s">
        <v>63</v>
      </c>
      <c r="B55" s="7">
        <v>0</v>
      </c>
      <c r="C55" s="7">
        <v>0</v>
      </c>
      <c r="D55" s="7">
        <v>0</v>
      </c>
      <c r="E55" s="22">
        <v>0</v>
      </c>
    </row>
    <row r="56" spans="1:8" x14ac:dyDescent="0.2">
      <c r="A56" s="4" t="s">
        <v>65</v>
      </c>
      <c r="B56" s="7">
        <v>0</v>
      </c>
      <c r="C56" s="7">
        <v>0</v>
      </c>
      <c r="D56" s="7">
        <v>0</v>
      </c>
      <c r="E56" s="22">
        <v>0</v>
      </c>
    </row>
    <row r="57" spans="1:8" x14ac:dyDescent="0.2">
      <c r="A57" s="4" t="s">
        <v>85</v>
      </c>
      <c r="B57" s="7">
        <v>0</v>
      </c>
      <c r="C57" s="7">
        <v>0</v>
      </c>
      <c r="D57" s="7">
        <v>13737.95845222</v>
      </c>
      <c r="E57" s="22">
        <v>13737.95845222</v>
      </c>
    </row>
    <row r="58" spans="1:8" x14ac:dyDescent="0.2">
      <c r="A58" s="4" t="s">
        <v>86</v>
      </c>
      <c r="B58" s="7">
        <v>0</v>
      </c>
      <c r="C58" s="7">
        <v>0</v>
      </c>
      <c r="D58" s="7">
        <v>0</v>
      </c>
      <c r="E58" s="22">
        <v>0</v>
      </c>
    </row>
    <row r="59" spans="1:8" x14ac:dyDescent="0.2">
      <c r="A59" s="4" t="s">
        <v>67</v>
      </c>
      <c r="B59" s="7">
        <v>0</v>
      </c>
      <c r="C59" s="7">
        <v>0</v>
      </c>
      <c r="D59" s="7">
        <v>0</v>
      </c>
      <c r="E59" s="22">
        <v>0</v>
      </c>
    </row>
    <row r="60" spans="1:8" x14ac:dyDescent="0.2">
      <c r="A60" s="4" t="s">
        <v>87</v>
      </c>
      <c r="B60" s="7">
        <v>0</v>
      </c>
      <c r="C60" s="7">
        <v>0</v>
      </c>
      <c r="D60" s="7">
        <v>0</v>
      </c>
      <c r="E60" s="22">
        <v>0</v>
      </c>
    </row>
    <row r="61" spans="1:8" x14ac:dyDescent="0.2">
      <c r="A61" s="4" t="s">
        <v>69</v>
      </c>
      <c r="B61" s="7">
        <v>0</v>
      </c>
      <c r="C61" s="7">
        <v>0</v>
      </c>
      <c r="D61" s="7">
        <v>0</v>
      </c>
      <c r="E61" s="22">
        <v>0</v>
      </c>
    </row>
    <row r="62" spans="1:8" x14ac:dyDescent="0.2">
      <c r="A62" s="4" t="s">
        <v>71</v>
      </c>
      <c r="B62" s="7">
        <v>0</v>
      </c>
      <c r="C62" s="7">
        <v>0</v>
      </c>
      <c r="D62" s="7">
        <v>0</v>
      </c>
      <c r="E62" s="22">
        <v>0</v>
      </c>
    </row>
    <row r="63" spans="1:8" x14ac:dyDescent="0.2">
      <c r="A63" s="4" t="s">
        <v>72</v>
      </c>
      <c r="B63" s="7">
        <v>0</v>
      </c>
      <c r="C63" s="7">
        <v>0</v>
      </c>
      <c r="D63" s="7">
        <v>0</v>
      </c>
      <c r="E63" s="22">
        <v>0</v>
      </c>
    </row>
    <row r="64" spans="1:8" x14ac:dyDescent="0.2">
      <c r="A64" s="4" t="s">
        <v>88</v>
      </c>
      <c r="B64" s="7">
        <v>0</v>
      </c>
      <c r="C64" s="7">
        <v>0</v>
      </c>
      <c r="D64" s="7">
        <v>0</v>
      </c>
      <c r="E64" s="22">
        <v>0</v>
      </c>
    </row>
    <row r="65" spans="1:5" x14ac:dyDescent="0.2">
      <c r="A65" s="4" t="s">
        <v>73</v>
      </c>
      <c r="B65" s="7">
        <v>0</v>
      </c>
      <c r="C65" s="7">
        <v>0</v>
      </c>
      <c r="D65" s="7">
        <v>0</v>
      </c>
      <c r="E65" s="22">
        <v>0</v>
      </c>
    </row>
    <row r="66" spans="1:5" x14ac:dyDescent="0.2">
      <c r="A66" s="4" t="s">
        <v>74</v>
      </c>
      <c r="B66" s="7">
        <v>0</v>
      </c>
      <c r="C66" s="7">
        <v>0</v>
      </c>
      <c r="D66" s="7">
        <v>0</v>
      </c>
      <c r="E66" s="22">
        <v>0</v>
      </c>
    </row>
    <row r="67" spans="1:5" x14ac:dyDescent="0.2">
      <c r="A67" s="10" t="s">
        <v>89</v>
      </c>
      <c r="B67" s="12">
        <v>0</v>
      </c>
      <c r="C67" s="12">
        <v>0</v>
      </c>
      <c r="D67" s="12">
        <v>0</v>
      </c>
      <c r="E67" s="22">
        <v>0</v>
      </c>
    </row>
    <row r="68" spans="1:5" x14ac:dyDescent="0.2">
      <c r="A68" s="4" t="s">
        <v>90</v>
      </c>
      <c r="B68" s="7">
        <v>0</v>
      </c>
      <c r="C68" s="7">
        <v>0</v>
      </c>
      <c r="D68" s="7">
        <v>0</v>
      </c>
      <c r="E68" s="22">
        <v>0</v>
      </c>
    </row>
    <row r="69" spans="1:5" x14ac:dyDescent="0.2">
      <c r="A69" s="4" t="s">
        <v>91</v>
      </c>
      <c r="B69" s="7">
        <v>0</v>
      </c>
      <c r="C69" s="7">
        <v>0</v>
      </c>
      <c r="D69" s="7">
        <v>0</v>
      </c>
      <c r="E69" s="22">
        <v>0</v>
      </c>
    </row>
    <row r="70" spans="1:5" ht="13.5" thickBot="1" x14ac:dyDescent="0.25">
      <c r="A70" s="5"/>
      <c r="B70" s="5"/>
      <c r="C70" s="5"/>
      <c r="D70" s="5"/>
      <c r="E70" s="5"/>
    </row>
    <row r="71" spans="1:5" ht="13.5" thickTop="1" x14ac:dyDescent="0.2"/>
    <row r="73" spans="1:5" ht="45" x14ac:dyDescent="0.25">
      <c r="A73" s="229" t="s">
        <v>512</v>
      </c>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4C0A4-D1F8-4B7E-891E-B45D079EBFA3}">
  <sheetPr>
    <tabColor theme="9" tint="0.39997558519241921"/>
  </sheetPr>
  <dimension ref="A1:K71"/>
  <sheetViews>
    <sheetView showGridLines="0" defaultGridColor="0" colorId="60" workbookViewId="0">
      <selection activeCell="A12" sqref="A12:C70"/>
    </sheetView>
  </sheetViews>
  <sheetFormatPr baseColWidth="10" defaultColWidth="11.42578125" defaultRowHeight="12.75" x14ac:dyDescent="0.2"/>
  <cols>
    <col min="1" max="1" width="53.42578125" style="181" customWidth="1"/>
    <col min="2" max="6" width="11.42578125" style="181"/>
    <col min="7" max="7" width="14.140625" style="181" customWidth="1"/>
    <col min="8" max="8" width="13.5703125" style="181" customWidth="1"/>
    <col min="9" max="16384" width="11.42578125" style="181"/>
  </cols>
  <sheetData>
    <row r="1" spans="1:8" x14ac:dyDescent="0.2">
      <c r="A1" s="180" t="s">
        <v>0</v>
      </c>
    </row>
    <row r="2" spans="1:8" x14ac:dyDescent="0.2">
      <c r="A2" s="180" t="s">
        <v>2</v>
      </c>
    </row>
    <row r="3" spans="1:8" x14ac:dyDescent="0.2">
      <c r="A3" s="180" t="s">
        <v>3</v>
      </c>
    </row>
    <row r="5" spans="1:8" x14ac:dyDescent="0.2">
      <c r="A5" s="224" t="s">
        <v>4</v>
      </c>
      <c r="B5" s="224"/>
      <c r="C5" s="224"/>
      <c r="D5" s="186"/>
      <c r="E5" s="186"/>
      <c r="F5" s="186"/>
      <c r="G5" s="186"/>
    </row>
    <row r="6" spans="1:8" x14ac:dyDescent="0.2">
      <c r="A6" s="224" t="s">
        <v>477</v>
      </c>
      <c r="B6" s="224"/>
      <c r="C6" s="224"/>
      <c r="D6" s="186"/>
      <c r="E6" s="186"/>
      <c r="F6" s="186"/>
      <c r="G6" s="186"/>
    </row>
    <row r="7" spans="1:8" x14ac:dyDescent="0.2">
      <c r="A7" s="224">
        <v>2021</v>
      </c>
      <c r="B7" s="224"/>
      <c r="C7" s="224"/>
      <c r="D7" s="186"/>
      <c r="E7" s="186"/>
      <c r="F7" s="186"/>
      <c r="G7" s="186"/>
    </row>
    <row r="8" spans="1:8" x14ac:dyDescent="0.2">
      <c r="A8" s="224" t="s">
        <v>6</v>
      </c>
      <c r="B8" s="224"/>
      <c r="C8" s="224"/>
      <c r="D8" s="186"/>
      <c r="E8" s="186"/>
      <c r="F8" s="186"/>
      <c r="G8" s="186"/>
    </row>
    <row r="9" spans="1:8" ht="13.5" thickBot="1" x14ac:dyDescent="0.25"/>
    <row r="10" spans="1:8" ht="14.25" thickTop="1" thickBot="1" x14ac:dyDescent="0.25">
      <c r="A10" s="182" t="s">
        <v>1</v>
      </c>
      <c r="B10" s="182" t="s">
        <v>258</v>
      </c>
      <c r="C10" s="182" t="s">
        <v>42</v>
      </c>
      <c r="D10" s="183"/>
      <c r="E10" s="183"/>
      <c r="F10" s="183"/>
      <c r="G10" s="183"/>
      <c r="H10" s="183"/>
    </row>
    <row r="11" spans="1:8" s="23" customFormat="1" ht="13.5" thickTop="1" x14ac:dyDescent="0.2">
      <c r="A11" s="184"/>
      <c r="B11" s="29"/>
      <c r="C11" s="29"/>
      <c r="D11" s="22"/>
      <c r="E11" s="22"/>
      <c r="F11" s="22"/>
      <c r="G11" s="22"/>
      <c r="H11" s="22"/>
    </row>
    <row r="12" spans="1:8" s="23" customFormat="1" x14ac:dyDescent="0.2">
      <c r="A12" s="10" t="s">
        <v>46</v>
      </c>
      <c r="B12" s="12">
        <v>20264.478013799999</v>
      </c>
      <c r="C12" s="22">
        <f>SUM(B12)</f>
        <v>20264.478013799999</v>
      </c>
      <c r="D12" s="22"/>
      <c r="E12" s="22"/>
      <c r="F12" s="22"/>
      <c r="G12" s="22"/>
      <c r="H12" s="22"/>
    </row>
    <row r="13" spans="1:8" s="23" customFormat="1" x14ac:dyDescent="0.2">
      <c r="A13" s="10" t="s">
        <v>47</v>
      </c>
      <c r="B13" s="12">
        <v>20264.478013799999</v>
      </c>
      <c r="C13" s="22">
        <f t="shared" ref="C13:C69" si="0">SUM(B13)</f>
        <v>20264.478013799999</v>
      </c>
      <c r="D13" s="22"/>
      <c r="E13" s="22"/>
      <c r="F13" s="22"/>
      <c r="G13" s="22"/>
      <c r="H13" s="22"/>
    </row>
    <row r="14" spans="1:8" s="87" customFormat="1" x14ac:dyDescent="0.2">
      <c r="A14" s="10" t="s">
        <v>48</v>
      </c>
      <c r="B14" s="12">
        <v>19908.50843428</v>
      </c>
      <c r="C14" s="22">
        <f t="shared" si="0"/>
        <v>19908.50843428</v>
      </c>
      <c r="D14" s="29"/>
      <c r="E14" s="29"/>
      <c r="F14" s="29"/>
      <c r="G14" s="29"/>
      <c r="H14" s="29"/>
    </row>
    <row r="15" spans="1:8" s="87" customFormat="1" x14ac:dyDescent="0.2">
      <c r="A15" s="4" t="s">
        <v>49</v>
      </c>
      <c r="B15" s="7">
        <v>6946.0048177500003</v>
      </c>
      <c r="C15" s="22">
        <f t="shared" si="0"/>
        <v>6946.0048177500003</v>
      </c>
      <c r="D15" s="29"/>
      <c r="E15" s="29"/>
      <c r="F15" s="29"/>
      <c r="G15" s="29"/>
      <c r="H15" s="29"/>
    </row>
    <row r="16" spans="1:8" s="87" customFormat="1" x14ac:dyDescent="0.2">
      <c r="A16" s="4" t="s">
        <v>50</v>
      </c>
      <c r="B16" s="7">
        <v>1247.38653546</v>
      </c>
      <c r="C16" s="22">
        <f t="shared" si="0"/>
        <v>1247.38653546</v>
      </c>
      <c r="D16" s="29"/>
      <c r="E16" s="29"/>
      <c r="F16" s="29"/>
      <c r="G16" s="29"/>
      <c r="H16" s="29"/>
    </row>
    <row r="17" spans="1:8" s="87" customFormat="1" x14ac:dyDescent="0.2">
      <c r="A17" s="4" t="s">
        <v>51</v>
      </c>
      <c r="B17" s="7">
        <v>319.79796950999997</v>
      </c>
      <c r="C17" s="22">
        <f t="shared" si="0"/>
        <v>319.79796950999997</v>
      </c>
      <c r="D17" s="29"/>
      <c r="E17" s="29"/>
      <c r="F17" s="29"/>
      <c r="G17" s="29"/>
      <c r="H17" s="29"/>
    </row>
    <row r="18" spans="1:8" s="87" customFormat="1" x14ac:dyDescent="0.2">
      <c r="A18" s="4" t="s">
        <v>52</v>
      </c>
      <c r="B18" s="7">
        <v>927.58856594999997</v>
      </c>
      <c r="C18" s="22">
        <f t="shared" si="0"/>
        <v>927.58856594999997</v>
      </c>
      <c r="D18" s="29"/>
      <c r="E18" s="29"/>
      <c r="F18" s="29"/>
      <c r="G18" s="29"/>
      <c r="H18" s="29"/>
    </row>
    <row r="19" spans="1:8" s="87" customFormat="1" x14ac:dyDescent="0.2">
      <c r="A19" s="4" t="s">
        <v>53</v>
      </c>
      <c r="B19" s="7">
        <v>9824.1952886100007</v>
      </c>
      <c r="C19" s="22">
        <f t="shared" si="0"/>
        <v>9824.1952886100007</v>
      </c>
      <c r="D19" s="29"/>
      <c r="E19" s="29"/>
      <c r="F19" s="29"/>
      <c r="G19" s="29"/>
      <c r="H19" s="29"/>
    </row>
    <row r="20" spans="1:8" s="87" customFormat="1" x14ac:dyDescent="0.2">
      <c r="A20" s="10" t="s">
        <v>54</v>
      </c>
      <c r="B20" s="12">
        <v>0</v>
      </c>
      <c r="C20" s="22">
        <f t="shared" si="0"/>
        <v>0</v>
      </c>
      <c r="D20" s="29"/>
      <c r="E20" s="29"/>
      <c r="F20" s="29"/>
      <c r="G20" s="29"/>
      <c r="H20" s="29"/>
    </row>
    <row r="21" spans="1:8" s="87" customFormat="1" x14ac:dyDescent="0.2">
      <c r="A21" s="10" t="s">
        <v>55</v>
      </c>
      <c r="B21" s="12">
        <v>0</v>
      </c>
      <c r="C21" s="22">
        <f t="shared" si="0"/>
        <v>0</v>
      </c>
      <c r="D21" s="29"/>
      <c r="E21" s="29"/>
      <c r="F21" s="29"/>
      <c r="G21" s="29"/>
      <c r="H21" s="29"/>
    </row>
    <row r="22" spans="1:8" s="23" customFormat="1" x14ac:dyDescent="0.2">
      <c r="A22" s="4" t="s">
        <v>44</v>
      </c>
      <c r="B22" s="7">
        <v>0</v>
      </c>
      <c r="C22" s="22">
        <f t="shared" si="0"/>
        <v>0</v>
      </c>
      <c r="D22" s="22"/>
      <c r="E22" s="22"/>
      <c r="F22" s="22"/>
      <c r="G22" s="22"/>
      <c r="H22" s="22"/>
    </row>
    <row r="23" spans="1:8" s="23" customFormat="1" x14ac:dyDescent="0.2">
      <c r="A23" s="4" t="s">
        <v>43</v>
      </c>
      <c r="B23" s="7">
        <v>0</v>
      </c>
      <c r="C23" s="22">
        <f t="shared" si="0"/>
        <v>0</v>
      </c>
      <c r="D23" s="22"/>
      <c r="E23" s="22"/>
      <c r="F23" s="22"/>
      <c r="G23" s="22"/>
      <c r="H23" s="22"/>
    </row>
    <row r="24" spans="1:8" s="87" customFormat="1" x14ac:dyDescent="0.2">
      <c r="A24" s="4" t="s">
        <v>45</v>
      </c>
      <c r="B24" s="7">
        <v>0</v>
      </c>
      <c r="C24" s="22">
        <f t="shared" si="0"/>
        <v>0</v>
      </c>
      <c r="D24" s="29"/>
      <c r="E24" s="29"/>
      <c r="F24" s="29"/>
      <c r="G24" s="29"/>
      <c r="H24" s="29"/>
    </row>
    <row r="25" spans="1:8" s="87" customFormat="1" x14ac:dyDescent="0.2">
      <c r="A25" s="4" t="s">
        <v>56</v>
      </c>
      <c r="B25" s="7">
        <v>0</v>
      </c>
      <c r="C25" s="22">
        <f t="shared" si="0"/>
        <v>0</v>
      </c>
      <c r="D25" s="29"/>
      <c r="E25" s="29"/>
      <c r="F25" s="29"/>
      <c r="G25" s="29"/>
      <c r="H25" s="29"/>
    </row>
    <row r="26" spans="1:8" s="87" customFormat="1" x14ac:dyDescent="0.2">
      <c r="A26" s="10" t="s">
        <v>57</v>
      </c>
      <c r="B26" s="12">
        <v>1890.92179246</v>
      </c>
      <c r="C26" s="22">
        <f t="shared" si="0"/>
        <v>1890.92179246</v>
      </c>
      <c r="D26" s="29"/>
      <c r="E26" s="29"/>
      <c r="F26" s="29"/>
      <c r="G26" s="29"/>
      <c r="H26" s="29"/>
    </row>
    <row r="27" spans="1:8" s="87" customFormat="1" x14ac:dyDescent="0.2">
      <c r="A27" s="4" t="s">
        <v>58</v>
      </c>
      <c r="B27" s="7">
        <v>217.52562800000001</v>
      </c>
      <c r="C27" s="22">
        <f t="shared" si="0"/>
        <v>217.52562800000001</v>
      </c>
      <c r="D27" s="29"/>
      <c r="E27" s="29"/>
      <c r="F27" s="29"/>
      <c r="G27" s="29"/>
      <c r="H27" s="29"/>
    </row>
    <row r="28" spans="1:8" s="23" customFormat="1" x14ac:dyDescent="0.2">
      <c r="A28" s="4" t="s">
        <v>59</v>
      </c>
      <c r="B28" s="7">
        <v>0</v>
      </c>
      <c r="C28" s="22">
        <f t="shared" si="0"/>
        <v>0</v>
      </c>
      <c r="D28" s="22"/>
      <c r="E28" s="22"/>
      <c r="F28" s="22"/>
      <c r="G28" s="22"/>
      <c r="H28" s="22"/>
    </row>
    <row r="29" spans="1:8" s="87" customFormat="1" x14ac:dyDescent="0.2">
      <c r="A29" s="4" t="s">
        <v>60</v>
      </c>
      <c r="B29" s="7">
        <v>0</v>
      </c>
      <c r="C29" s="22">
        <f t="shared" si="0"/>
        <v>0</v>
      </c>
      <c r="D29" s="29"/>
      <c r="E29" s="29"/>
      <c r="F29" s="29"/>
      <c r="G29" s="29"/>
      <c r="H29" s="29"/>
    </row>
    <row r="30" spans="1:8" s="87" customFormat="1" x14ac:dyDescent="0.2">
      <c r="A30" s="4" t="s">
        <v>61</v>
      </c>
      <c r="B30" s="7">
        <v>0</v>
      </c>
      <c r="C30" s="22">
        <f t="shared" si="0"/>
        <v>0</v>
      </c>
      <c r="D30" s="29"/>
      <c r="E30" s="29"/>
      <c r="F30" s="29"/>
      <c r="G30" s="29"/>
      <c r="H30" s="29"/>
    </row>
    <row r="31" spans="1:8" s="87" customFormat="1" x14ac:dyDescent="0.2">
      <c r="A31" s="4" t="s">
        <v>62</v>
      </c>
      <c r="B31" s="7">
        <v>0</v>
      </c>
      <c r="C31" s="22">
        <f t="shared" si="0"/>
        <v>0</v>
      </c>
      <c r="D31" s="29"/>
      <c r="E31" s="29"/>
      <c r="F31" s="29"/>
      <c r="G31" s="29"/>
      <c r="H31" s="29"/>
    </row>
    <row r="32" spans="1:8" s="87" customFormat="1" x14ac:dyDescent="0.2">
      <c r="A32" s="4" t="s">
        <v>63</v>
      </c>
      <c r="B32" s="7">
        <v>0</v>
      </c>
      <c r="C32" s="22">
        <f t="shared" si="0"/>
        <v>0</v>
      </c>
      <c r="D32" s="29"/>
      <c r="E32" s="29"/>
      <c r="F32" s="29"/>
      <c r="G32" s="29"/>
      <c r="H32" s="29"/>
    </row>
    <row r="33" spans="1:8" s="87" customFormat="1" x14ac:dyDescent="0.2">
      <c r="A33" s="4" t="s">
        <v>64</v>
      </c>
      <c r="B33" s="7">
        <v>0</v>
      </c>
      <c r="C33" s="22">
        <f t="shared" si="0"/>
        <v>0</v>
      </c>
      <c r="D33" s="29"/>
      <c r="E33" s="29"/>
      <c r="F33" s="29"/>
      <c r="G33" s="29"/>
      <c r="H33" s="29"/>
    </row>
    <row r="34" spans="1:8" s="87" customFormat="1" x14ac:dyDescent="0.2">
      <c r="A34" s="4" t="s">
        <v>65</v>
      </c>
      <c r="B34" s="7">
        <v>0</v>
      </c>
      <c r="C34" s="22">
        <f t="shared" si="0"/>
        <v>0</v>
      </c>
      <c r="D34" s="29"/>
      <c r="E34" s="29"/>
      <c r="F34" s="29"/>
      <c r="G34" s="29"/>
      <c r="H34" s="29"/>
    </row>
    <row r="35" spans="1:8" s="23" customFormat="1" ht="24" x14ac:dyDescent="0.2">
      <c r="A35" s="4" t="s">
        <v>66</v>
      </c>
      <c r="B35" s="7">
        <v>0</v>
      </c>
      <c r="C35" s="22">
        <f t="shared" si="0"/>
        <v>0</v>
      </c>
      <c r="D35" s="22"/>
      <c r="E35" s="22"/>
      <c r="F35" s="22"/>
      <c r="G35" s="22"/>
      <c r="H35" s="22"/>
    </row>
    <row r="36" spans="1:8" s="23" customFormat="1" x14ac:dyDescent="0.2">
      <c r="A36" s="4" t="s">
        <v>67</v>
      </c>
      <c r="B36" s="7">
        <v>0</v>
      </c>
      <c r="C36" s="22">
        <f t="shared" si="0"/>
        <v>0</v>
      </c>
      <c r="D36" s="22"/>
      <c r="E36" s="22"/>
      <c r="F36" s="22"/>
      <c r="G36" s="22"/>
      <c r="H36" s="22"/>
    </row>
    <row r="37" spans="1:8" s="87" customFormat="1" x14ac:dyDescent="0.2">
      <c r="A37" s="4" t="s">
        <v>68</v>
      </c>
      <c r="B37" s="7">
        <v>0</v>
      </c>
      <c r="C37" s="22">
        <f t="shared" si="0"/>
        <v>0</v>
      </c>
      <c r="D37" s="29"/>
      <c r="E37" s="29"/>
      <c r="F37" s="29"/>
      <c r="G37" s="29"/>
      <c r="H37" s="29"/>
    </row>
    <row r="38" spans="1:8" s="87" customFormat="1" x14ac:dyDescent="0.2">
      <c r="A38" s="4" t="s">
        <v>69</v>
      </c>
      <c r="B38" s="7">
        <v>217.52562800000001</v>
      </c>
      <c r="C38" s="22">
        <f t="shared" si="0"/>
        <v>217.52562800000001</v>
      </c>
      <c r="D38" s="29"/>
      <c r="E38" s="29"/>
      <c r="F38" s="29"/>
      <c r="G38" s="29"/>
      <c r="H38" s="29"/>
    </row>
    <row r="39" spans="1:8" s="23" customFormat="1" x14ac:dyDescent="0.2">
      <c r="A39" s="4" t="s">
        <v>70</v>
      </c>
      <c r="B39" s="7">
        <v>0</v>
      </c>
      <c r="C39" s="22">
        <f t="shared" si="0"/>
        <v>0</v>
      </c>
      <c r="D39" s="22"/>
      <c r="E39" s="22"/>
      <c r="F39" s="22"/>
      <c r="G39" s="22"/>
      <c r="H39" s="22"/>
    </row>
    <row r="40" spans="1:8" s="87" customFormat="1" x14ac:dyDescent="0.2">
      <c r="A40" s="4" t="s">
        <v>71</v>
      </c>
      <c r="B40" s="7">
        <v>0</v>
      </c>
      <c r="C40" s="22">
        <f t="shared" si="0"/>
        <v>0</v>
      </c>
      <c r="D40" s="29"/>
      <c r="E40" s="29"/>
      <c r="F40" s="29"/>
      <c r="G40" s="29"/>
      <c r="H40" s="29"/>
    </row>
    <row r="41" spans="1:8" s="87" customFormat="1" x14ac:dyDescent="0.2">
      <c r="A41" s="4" t="s">
        <v>72</v>
      </c>
      <c r="B41" s="7">
        <v>0</v>
      </c>
      <c r="C41" s="22">
        <f t="shared" si="0"/>
        <v>0</v>
      </c>
      <c r="D41" s="29"/>
      <c r="E41" s="29"/>
      <c r="F41" s="29"/>
      <c r="G41" s="29"/>
      <c r="H41" s="29"/>
    </row>
    <row r="42" spans="1:8" s="23" customFormat="1" x14ac:dyDescent="0.2">
      <c r="A42" s="4" t="s">
        <v>73</v>
      </c>
      <c r="B42" s="7">
        <v>1504.4054006599999</v>
      </c>
      <c r="C42" s="22">
        <f t="shared" si="0"/>
        <v>1504.4054006599999</v>
      </c>
      <c r="D42" s="22"/>
      <c r="E42" s="22"/>
      <c r="F42" s="22"/>
      <c r="G42" s="22"/>
      <c r="H42" s="22"/>
    </row>
    <row r="43" spans="1:8" s="87" customFormat="1" x14ac:dyDescent="0.2">
      <c r="A43" s="4" t="s">
        <v>74</v>
      </c>
      <c r="B43" s="7">
        <v>168.9907638</v>
      </c>
      <c r="C43" s="22">
        <f t="shared" si="0"/>
        <v>168.9907638</v>
      </c>
      <c r="D43" s="29"/>
      <c r="E43" s="29"/>
      <c r="F43" s="29"/>
      <c r="G43" s="29"/>
      <c r="H43" s="29"/>
    </row>
    <row r="44" spans="1:8" s="87" customFormat="1" x14ac:dyDescent="0.2">
      <c r="A44" s="4" t="s">
        <v>75</v>
      </c>
      <c r="B44" s="7">
        <v>0</v>
      </c>
      <c r="C44" s="22">
        <f t="shared" si="0"/>
        <v>0</v>
      </c>
      <c r="D44" s="29"/>
      <c r="E44" s="29"/>
      <c r="F44" s="29"/>
      <c r="G44" s="29"/>
      <c r="H44" s="29"/>
    </row>
    <row r="45" spans="1:8" s="87" customFormat="1" x14ac:dyDescent="0.2">
      <c r="A45" s="10" t="s">
        <v>76</v>
      </c>
      <c r="B45" s="12">
        <v>355.96957952000002</v>
      </c>
      <c r="C45" s="22">
        <f t="shared" si="0"/>
        <v>355.96957952000002</v>
      </c>
      <c r="D45" s="29"/>
      <c r="E45" s="29"/>
      <c r="F45" s="29"/>
      <c r="G45" s="29"/>
      <c r="H45" s="29"/>
    </row>
    <row r="46" spans="1:8" s="23" customFormat="1" x14ac:dyDescent="0.2">
      <c r="A46" s="10" t="s">
        <v>77</v>
      </c>
      <c r="B46" s="12">
        <v>355.96957952000002</v>
      </c>
      <c r="C46" s="22">
        <f t="shared" si="0"/>
        <v>355.96957952000002</v>
      </c>
      <c r="D46" s="22"/>
      <c r="E46" s="22"/>
      <c r="F46" s="22"/>
      <c r="G46" s="22"/>
      <c r="H46" s="22"/>
    </row>
    <row r="47" spans="1:8" s="87" customFormat="1" x14ac:dyDescent="0.2">
      <c r="A47" s="4" t="s">
        <v>78</v>
      </c>
      <c r="B47" s="7">
        <v>108.45034875</v>
      </c>
      <c r="C47" s="22">
        <f t="shared" si="0"/>
        <v>108.45034875</v>
      </c>
      <c r="D47" s="29"/>
      <c r="E47" s="29"/>
      <c r="F47" s="29"/>
      <c r="G47" s="29"/>
      <c r="H47" s="29"/>
    </row>
    <row r="48" spans="1:8" s="87" customFormat="1" x14ac:dyDescent="0.2">
      <c r="A48" s="4" t="s">
        <v>79</v>
      </c>
      <c r="B48" s="7">
        <v>247.51923077000001</v>
      </c>
      <c r="C48" s="22">
        <f t="shared" si="0"/>
        <v>247.51923077000001</v>
      </c>
      <c r="D48" s="29"/>
      <c r="E48" s="29"/>
      <c r="F48" s="29"/>
      <c r="G48" s="29"/>
      <c r="H48" s="29"/>
    </row>
    <row r="49" spans="1:11" s="87" customFormat="1" x14ac:dyDescent="0.2">
      <c r="A49" s="10" t="s">
        <v>80</v>
      </c>
      <c r="B49" s="12">
        <v>0</v>
      </c>
      <c r="C49" s="22">
        <f t="shared" si="0"/>
        <v>0</v>
      </c>
      <c r="D49" s="187"/>
      <c r="E49" s="187"/>
      <c r="F49" s="187"/>
      <c r="G49" s="187"/>
      <c r="H49" s="187"/>
      <c r="I49" s="188"/>
      <c r="J49" s="188"/>
      <c r="K49" s="188"/>
    </row>
    <row r="50" spans="1:11" x14ac:dyDescent="0.2">
      <c r="A50" s="4" t="s">
        <v>81</v>
      </c>
      <c r="B50" s="7">
        <v>0</v>
      </c>
      <c r="C50" s="22">
        <f t="shared" si="0"/>
        <v>0</v>
      </c>
      <c r="D50" s="52"/>
      <c r="E50" s="52"/>
      <c r="F50" s="52"/>
      <c r="G50" s="52"/>
      <c r="H50" s="52"/>
      <c r="I50" s="52"/>
      <c r="J50" s="52"/>
      <c r="K50" s="52"/>
    </row>
    <row r="51" spans="1:11" x14ac:dyDescent="0.2">
      <c r="A51" s="4" t="s">
        <v>82</v>
      </c>
      <c r="B51" s="7">
        <v>0</v>
      </c>
      <c r="C51" s="22">
        <f t="shared" si="0"/>
        <v>0</v>
      </c>
    </row>
    <row r="52" spans="1:11" x14ac:dyDescent="0.2">
      <c r="A52" s="10" t="s">
        <v>83</v>
      </c>
      <c r="B52" s="12">
        <v>0</v>
      </c>
      <c r="C52" s="22">
        <f t="shared" si="0"/>
        <v>0</v>
      </c>
    </row>
    <row r="53" spans="1:11" x14ac:dyDescent="0.2">
      <c r="A53" s="4" t="s">
        <v>58</v>
      </c>
      <c r="B53" s="7">
        <v>0</v>
      </c>
      <c r="C53" s="22">
        <f t="shared" si="0"/>
        <v>0</v>
      </c>
    </row>
    <row r="54" spans="1:11" x14ac:dyDescent="0.2">
      <c r="A54" s="4" t="s">
        <v>84</v>
      </c>
      <c r="B54" s="7">
        <v>0</v>
      </c>
      <c r="C54" s="22">
        <f t="shared" si="0"/>
        <v>0</v>
      </c>
    </row>
    <row r="55" spans="1:11" x14ac:dyDescent="0.2">
      <c r="A55" s="4" t="s">
        <v>63</v>
      </c>
      <c r="B55" s="7">
        <v>0</v>
      </c>
      <c r="C55" s="22">
        <f t="shared" si="0"/>
        <v>0</v>
      </c>
    </row>
    <row r="56" spans="1:11" x14ac:dyDescent="0.2">
      <c r="A56" s="4" t="s">
        <v>65</v>
      </c>
      <c r="B56" s="7">
        <v>0</v>
      </c>
      <c r="C56" s="22">
        <f t="shared" si="0"/>
        <v>0</v>
      </c>
    </row>
    <row r="57" spans="1:11" x14ac:dyDescent="0.2">
      <c r="A57" s="4" t="s">
        <v>85</v>
      </c>
      <c r="B57" s="7">
        <v>0</v>
      </c>
      <c r="C57" s="22">
        <f t="shared" si="0"/>
        <v>0</v>
      </c>
    </row>
    <row r="58" spans="1:11" x14ac:dyDescent="0.2">
      <c r="A58" s="4" t="s">
        <v>86</v>
      </c>
      <c r="B58" s="7">
        <v>0</v>
      </c>
      <c r="C58" s="22">
        <f t="shared" si="0"/>
        <v>0</v>
      </c>
    </row>
    <row r="59" spans="1:11" x14ac:dyDescent="0.2">
      <c r="A59" s="4" t="s">
        <v>67</v>
      </c>
      <c r="B59" s="7">
        <v>0</v>
      </c>
      <c r="C59" s="22">
        <f t="shared" si="0"/>
        <v>0</v>
      </c>
    </row>
    <row r="60" spans="1:11" x14ac:dyDescent="0.2">
      <c r="A60" s="4" t="s">
        <v>87</v>
      </c>
      <c r="B60" s="7">
        <v>0</v>
      </c>
      <c r="C60" s="22">
        <f t="shared" si="0"/>
        <v>0</v>
      </c>
    </row>
    <row r="61" spans="1:11" x14ac:dyDescent="0.2">
      <c r="A61" s="4" t="s">
        <v>69</v>
      </c>
      <c r="B61" s="7">
        <v>0</v>
      </c>
      <c r="C61" s="22">
        <f t="shared" si="0"/>
        <v>0</v>
      </c>
    </row>
    <row r="62" spans="1:11" x14ac:dyDescent="0.2">
      <c r="A62" s="4" t="s">
        <v>71</v>
      </c>
      <c r="B62" s="7">
        <v>0</v>
      </c>
      <c r="C62" s="22">
        <f t="shared" si="0"/>
        <v>0</v>
      </c>
    </row>
    <row r="63" spans="1:11" x14ac:dyDescent="0.2">
      <c r="A63" s="4" t="s">
        <v>72</v>
      </c>
      <c r="B63" s="7">
        <v>0</v>
      </c>
      <c r="C63" s="22">
        <f t="shared" si="0"/>
        <v>0</v>
      </c>
    </row>
    <row r="64" spans="1:11" x14ac:dyDescent="0.2">
      <c r="A64" s="4" t="s">
        <v>88</v>
      </c>
      <c r="B64" s="7">
        <v>0</v>
      </c>
      <c r="C64" s="22">
        <f t="shared" si="0"/>
        <v>0</v>
      </c>
    </row>
    <row r="65" spans="1:3" x14ac:dyDescent="0.2">
      <c r="A65" s="4" t="s">
        <v>73</v>
      </c>
      <c r="B65" s="7">
        <v>0</v>
      </c>
      <c r="C65" s="22">
        <f t="shared" si="0"/>
        <v>0</v>
      </c>
    </row>
    <row r="66" spans="1:3" x14ac:dyDescent="0.2">
      <c r="A66" s="4" t="s">
        <v>74</v>
      </c>
      <c r="B66" s="7">
        <v>0</v>
      </c>
      <c r="C66" s="22">
        <f t="shared" si="0"/>
        <v>0</v>
      </c>
    </row>
    <row r="67" spans="1:3" x14ac:dyDescent="0.2">
      <c r="A67" s="10" t="s">
        <v>89</v>
      </c>
      <c r="B67" s="12">
        <v>0</v>
      </c>
      <c r="C67" s="22">
        <f t="shared" si="0"/>
        <v>0</v>
      </c>
    </row>
    <row r="68" spans="1:3" x14ac:dyDescent="0.2">
      <c r="A68" s="4" t="s">
        <v>90</v>
      </c>
      <c r="B68" s="7">
        <v>0</v>
      </c>
      <c r="C68" s="22">
        <f t="shared" si="0"/>
        <v>0</v>
      </c>
    </row>
    <row r="69" spans="1:3" x14ac:dyDescent="0.2">
      <c r="A69" s="4" t="s">
        <v>91</v>
      </c>
      <c r="B69" s="7">
        <v>0</v>
      </c>
      <c r="C69" s="22">
        <f t="shared" si="0"/>
        <v>0</v>
      </c>
    </row>
    <row r="70" spans="1:3" ht="13.5" thickBot="1" x14ac:dyDescent="0.25">
      <c r="B70" s="5"/>
    </row>
    <row r="71"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0289C-C000-4EF1-B0D4-BB7A26C4567F}">
  <sheetPr>
    <tabColor theme="9" tint="0.39997558519241921"/>
  </sheetPr>
  <dimension ref="A1:K71"/>
  <sheetViews>
    <sheetView showGridLines="0" defaultGridColor="0" colorId="60" workbookViewId="0">
      <selection activeCell="A12" sqref="A12:F70"/>
    </sheetView>
  </sheetViews>
  <sheetFormatPr baseColWidth="10" defaultColWidth="11.42578125" defaultRowHeight="12.75" x14ac:dyDescent="0.2"/>
  <cols>
    <col min="1" max="1" width="52.5703125" style="181" customWidth="1"/>
    <col min="2" max="6" width="11.42578125" style="181"/>
    <col min="7" max="7" width="14.140625" style="181" customWidth="1"/>
    <col min="8" max="8" width="13.5703125" style="181" customWidth="1"/>
    <col min="9" max="16384" width="11.42578125" style="181"/>
  </cols>
  <sheetData>
    <row r="1" spans="1:8" x14ac:dyDescent="0.2">
      <c r="A1" s="180" t="s">
        <v>0</v>
      </c>
    </row>
    <row r="2" spans="1:8" x14ac:dyDescent="0.2">
      <c r="A2" s="180" t="s">
        <v>2</v>
      </c>
    </row>
    <row r="3" spans="1:8" x14ac:dyDescent="0.2">
      <c r="A3" s="180" t="s">
        <v>3</v>
      </c>
    </row>
    <row r="4" spans="1:8" x14ac:dyDescent="0.2">
      <c r="E4" s="103"/>
    </row>
    <row r="5" spans="1:8" x14ac:dyDescent="0.2">
      <c r="A5" s="224" t="s">
        <v>92</v>
      </c>
      <c r="B5" s="224"/>
      <c r="C5" s="224"/>
      <c r="D5" s="224"/>
      <c r="E5" s="224"/>
      <c r="F5" s="224"/>
      <c r="G5" s="186"/>
    </row>
    <row r="6" spans="1:8" x14ac:dyDescent="0.2">
      <c r="A6" s="224" t="s">
        <v>478</v>
      </c>
      <c r="B6" s="224"/>
      <c r="C6" s="224"/>
      <c r="D6" s="224"/>
      <c r="E6" s="224"/>
      <c r="F6" s="224"/>
      <c r="G6" s="186"/>
    </row>
    <row r="7" spans="1:8" x14ac:dyDescent="0.2">
      <c r="A7" s="224">
        <v>2021</v>
      </c>
      <c r="B7" s="224"/>
      <c r="C7" s="224"/>
      <c r="D7" s="224"/>
      <c r="E7" s="224"/>
      <c r="F7" s="224"/>
      <c r="G7" s="186"/>
    </row>
    <row r="8" spans="1:8" x14ac:dyDescent="0.2">
      <c r="A8" s="224" t="s">
        <v>6</v>
      </c>
      <c r="B8" s="224"/>
      <c r="C8" s="224"/>
      <c r="D8" s="224"/>
      <c r="E8" s="224"/>
      <c r="F8" s="224"/>
      <c r="G8" s="186"/>
    </row>
    <row r="9" spans="1:8" ht="13.5" thickBot="1" x14ac:dyDescent="0.25"/>
    <row r="10" spans="1:8" ht="14.25" thickTop="1" thickBot="1" x14ac:dyDescent="0.25">
      <c r="A10" s="182" t="s">
        <v>1</v>
      </c>
      <c r="B10" s="182" t="s">
        <v>261</v>
      </c>
      <c r="C10" s="182" t="s">
        <v>263</v>
      </c>
      <c r="D10" s="182" t="s">
        <v>265</v>
      </c>
      <c r="E10" s="182" t="s">
        <v>267</v>
      </c>
      <c r="F10" s="182" t="s">
        <v>42</v>
      </c>
      <c r="G10" s="183"/>
      <c r="H10" s="183"/>
    </row>
    <row r="11" spans="1:8" s="23" customFormat="1" ht="13.5" thickTop="1" x14ac:dyDescent="0.2">
      <c r="A11" s="184"/>
      <c r="B11" s="22"/>
      <c r="C11" s="22"/>
      <c r="D11" s="22"/>
      <c r="E11" s="22"/>
      <c r="F11" s="22"/>
      <c r="G11" s="22"/>
      <c r="H11" s="22"/>
    </row>
    <row r="12" spans="1:8" s="23" customFormat="1" x14ac:dyDescent="0.2">
      <c r="A12" s="10" t="s">
        <v>46</v>
      </c>
      <c r="B12" s="11">
        <v>13378.126792319999</v>
      </c>
      <c r="C12" s="12">
        <v>952.98225162100005</v>
      </c>
      <c r="D12" s="12">
        <v>14802.322536580001</v>
      </c>
      <c r="E12" s="12">
        <v>1919.3241930680001</v>
      </c>
      <c r="F12" s="22">
        <f t="shared" ref="F12:F43" si="0">SUM(B12:E12)</f>
        <v>31052.755773589</v>
      </c>
      <c r="G12" s="22"/>
      <c r="H12" s="22"/>
    </row>
    <row r="13" spans="1:8" s="23" customFormat="1" x14ac:dyDescent="0.2">
      <c r="A13" s="10" t="s">
        <v>47</v>
      </c>
      <c r="B13" s="11">
        <v>13378.126792319999</v>
      </c>
      <c r="C13" s="12">
        <v>952.98225162100005</v>
      </c>
      <c r="D13" s="12">
        <v>6155.3951704399997</v>
      </c>
      <c r="E13" s="12">
        <v>2452.3579318880002</v>
      </c>
      <c r="F13" s="22">
        <f t="shared" si="0"/>
        <v>22938.862146268999</v>
      </c>
      <c r="G13" s="22"/>
      <c r="H13" s="22"/>
    </row>
    <row r="14" spans="1:8" s="87" customFormat="1" x14ac:dyDescent="0.2">
      <c r="A14" s="10" t="s">
        <v>48</v>
      </c>
      <c r="B14" s="11">
        <v>13156.881803210001</v>
      </c>
      <c r="C14" s="12">
        <v>774.06349241299995</v>
      </c>
      <c r="D14" s="12">
        <v>5986.2636698599999</v>
      </c>
      <c r="E14" s="12">
        <v>1472.2109117780001</v>
      </c>
      <c r="F14" s="22">
        <f t="shared" si="0"/>
        <v>21389.419877261003</v>
      </c>
      <c r="G14" s="29"/>
      <c r="H14" s="29"/>
    </row>
    <row r="15" spans="1:8" s="87" customFormat="1" x14ac:dyDescent="0.2">
      <c r="A15" s="4" t="s">
        <v>49</v>
      </c>
      <c r="B15" s="6">
        <v>7716.2552741400004</v>
      </c>
      <c r="C15" s="7">
        <v>411.92312128100002</v>
      </c>
      <c r="D15" s="7">
        <v>2489.7843032699998</v>
      </c>
      <c r="E15" s="7">
        <v>553.31638968000004</v>
      </c>
      <c r="F15" s="22">
        <f t="shared" si="0"/>
        <v>11171.279088371</v>
      </c>
      <c r="G15" s="29"/>
      <c r="H15" s="29"/>
    </row>
    <row r="16" spans="1:8" s="87" customFormat="1" x14ac:dyDescent="0.2">
      <c r="A16" s="4" t="s">
        <v>50</v>
      </c>
      <c r="B16" s="6">
        <v>1510.2207119</v>
      </c>
      <c r="C16" s="7">
        <v>65.941926713000001</v>
      </c>
      <c r="D16" s="7">
        <v>447.32665059999999</v>
      </c>
      <c r="E16" s="7">
        <v>88.233079560999997</v>
      </c>
      <c r="F16" s="22">
        <f t="shared" si="0"/>
        <v>2111.7223687739997</v>
      </c>
      <c r="G16" s="29"/>
      <c r="H16" s="29"/>
    </row>
    <row r="17" spans="1:8" s="87" customFormat="1" x14ac:dyDescent="0.2">
      <c r="A17" s="4" t="s">
        <v>51</v>
      </c>
      <c r="B17" s="6">
        <v>387.23116900000002</v>
      </c>
      <c r="C17" s="7">
        <v>16.898064531999999</v>
      </c>
      <c r="D17" s="7">
        <v>114.9793607</v>
      </c>
      <c r="E17" s="7">
        <v>22.617023708000001</v>
      </c>
      <c r="F17" s="22">
        <f t="shared" si="0"/>
        <v>541.72561794000001</v>
      </c>
      <c r="G17" s="29"/>
      <c r="H17" s="29"/>
    </row>
    <row r="18" spans="1:8" s="87" customFormat="1" x14ac:dyDescent="0.2">
      <c r="A18" s="4" t="s">
        <v>52</v>
      </c>
      <c r="B18" s="6">
        <v>1122.9895429000001</v>
      </c>
      <c r="C18" s="7">
        <v>49.043862181000001</v>
      </c>
      <c r="D18" s="7">
        <v>332.34728990000002</v>
      </c>
      <c r="E18" s="7">
        <v>65.616055853000006</v>
      </c>
      <c r="F18" s="22">
        <f t="shared" si="0"/>
        <v>1569.9967508340001</v>
      </c>
      <c r="G18" s="29"/>
      <c r="H18" s="29"/>
    </row>
    <row r="19" spans="1:8" s="87" customFormat="1" x14ac:dyDescent="0.2">
      <c r="A19" s="4" t="s">
        <v>53</v>
      </c>
      <c r="B19" s="6">
        <v>2030.9609199500001</v>
      </c>
      <c r="C19" s="7">
        <v>209.05082625700001</v>
      </c>
      <c r="D19" s="7">
        <v>1762.8133899300001</v>
      </c>
      <c r="E19" s="7">
        <v>666.37124925700004</v>
      </c>
      <c r="F19" s="22">
        <f t="shared" si="0"/>
        <v>4669.1963853940006</v>
      </c>
      <c r="G19" s="29"/>
      <c r="H19" s="29"/>
    </row>
    <row r="20" spans="1:8" s="87" customFormat="1" x14ac:dyDescent="0.2">
      <c r="A20" s="10" t="s">
        <v>54</v>
      </c>
      <c r="B20" s="11">
        <v>0</v>
      </c>
      <c r="C20" s="12">
        <v>0</v>
      </c>
      <c r="D20" s="12">
        <v>0</v>
      </c>
      <c r="E20" s="12">
        <v>0</v>
      </c>
      <c r="F20" s="22">
        <f t="shared" si="0"/>
        <v>0</v>
      </c>
      <c r="G20" s="29"/>
      <c r="H20" s="29"/>
    </row>
    <row r="21" spans="1:8" s="87" customFormat="1" x14ac:dyDescent="0.2">
      <c r="A21" s="10" t="s">
        <v>55</v>
      </c>
      <c r="B21" s="11">
        <v>0</v>
      </c>
      <c r="C21" s="12">
        <v>0</v>
      </c>
      <c r="D21" s="12">
        <v>0</v>
      </c>
      <c r="E21" s="12">
        <v>0</v>
      </c>
      <c r="F21" s="22">
        <f t="shared" si="0"/>
        <v>0</v>
      </c>
      <c r="G21" s="29"/>
      <c r="H21" s="29"/>
    </row>
    <row r="22" spans="1:8" s="23" customFormat="1" x14ac:dyDescent="0.2">
      <c r="A22" s="4" t="s">
        <v>44</v>
      </c>
      <c r="B22" s="6">
        <v>0</v>
      </c>
      <c r="C22" s="7">
        <v>0</v>
      </c>
      <c r="D22" s="7">
        <v>0</v>
      </c>
      <c r="E22" s="7">
        <v>0</v>
      </c>
      <c r="F22" s="22">
        <f t="shared" si="0"/>
        <v>0</v>
      </c>
      <c r="G22" s="22"/>
      <c r="H22" s="22"/>
    </row>
    <row r="23" spans="1:8" s="23" customFormat="1" x14ac:dyDescent="0.2">
      <c r="A23" s="4" t="s">
        <v>43</v>
      </c>
      <c r="B23" s="6">
        <v>0</v>
      </c>
      <c r="C23" s="7">
        <v>0</v>
      </c>
      <c r="D23" s="7">
        <v>0</v>
      </c>
      <c r="E23" s="7">
        <v>0</v>
      </c>
      <c r="F23" s="22">
        <f t="shared" si="0"/>
        <v>0</v>
      </c>
      <c r="G23" s="22"/>
      <c r="H23" s="22"/>
    </row>
    <row r="24" spans="1:8" s="87" customFormat="1" x14ac:dyDescent="0.2">
      <c r="A24" s="4" t="s">
        <v>45</v>
      </c>
      <c r="B24" s="6">
        <v>0</v>
      </c>
      <c r="C24" s="7">
        <v>0</v>
      </c>
      <c r="D24" s="7">
        <v>0</v>
      </c>
      <c r="E24" s="7">
        <v>0</v>
      </c>
      <c r="F24" s="22">
        <f t="shared" si="0"/>
        <v>0</v>
      </c>
      <c r="G24" s="29"/>
      <c r="H24" s="29"/>
    </row>
    <row r="25" spans="1:8" s="87" customFormat="1" x14ac:dyDescent="0.2">
      <c r="A25" s="4" t="s">
        <v>56</v>
      </c>
      <c r="B25" s="6">
        <v>0</v>
      </c>
      <c r="C25" s="7">
        <v>0</v>
      </c>
      <c r="D25" s="7">
        <v>0</v>
      </c>
      <c r="E25" s="7">
        <v>0</v>
      </c>
      <c r="F25" s="22">
        <f t="shared" si="0"/>
        <v>0</v>
      </c>
      <c r="G25" s="29"/>
      <c r="H25" s="29"/>
    </row>
    <row r="26" spans="1:8" s="87" customFormat="1" x14ac:dyDescent="0.2">
      <c r="A26" s="10" t="s">
        <v>57</v>
      </c>
      <c r="B26" s="11">
        <v>1899.44489722</v>
      </c>
      <c r="C26" s="12">
        <v>87.147618162000001</v>
      </c>
      <c r="D26" s="12">
        <v>1286.3393260600001</v>
      </c>
      <c r="E26" s="12">
        <v>164.29019328000001</v>
      </c>
      <c r="F26" s="22">
        <f t="shared" si="0"/>
        <v>3437.2220347220004</v>
      </c>
      <c r="G26" s="29"/>
      <c r="H26" s="29"/>
    </row>
    <row r="27" spans="1:8" s="87" customFormat="1" x14ac:dyDescent="0.2">
      <c r="A27" s="4" t="s">
        <v>58</v>
      </c>
      <c r="B27" s="6">
        <v>0</v>
      </c>
      <c r="C27" s="7">
        <v>0</v>
      </c>
      <c r="D27" s="7">
        <v>102.323837</v>
      </c>
      <c r="E27" s="7">
        <v>10.61381909</v>
      </c>
      <c r="F27" s="22">
        <f t="shared" si="0"/>
        <v>112.93765608999999</v>
      </c>
      <c r="G27" s="29"/>
      <c r="H27" s="29"/>
    </row>
    <row r="28" spans="1:8" s="23" customFormat="1" x14ac:dyDescent="0.2">
      <c r="A28" s="4" t="s">
        <v>59</v>
      </c>
      <c r="B28" s="6">
        <v>0</v>
      </c>
      <c r="C28" s="7">
        <v>0</v>
      </c>
      <c r="D28" s="7">
        <v>0</v>
      </c>
      <c r="E28" s="7">
        <v>0</v>
      </c>
      <c r="F28" s="22">
        <f t="shared" si="0"/>
        <v>0</v>
      </c>
      <c r="G28" s="22"/>
      <c r="H28" s="22"/>
    </row>
    <row r="29" spans="1:8" s="87" customFormat="1" ht="24" x14ac:dyDescent="0.2">
      <c r="A29" s="4" t="s">
        <v>60</v>
      </c>
      <c r="B29" s="6">
        <v>0</v>
      </c>
      <c r="C29" s="7">
        <v>0</v>
      </c>
      <c r="D29" s="7">
        <v>0</v>
      </c>
      <c r="E29" s="7">
        <v>0</v>
      </c>
      <c r="F29" s="22">
        <f t="shared" si="0"/>
        <v>0</v>
      </c>
      <c r="G29" s="29"/>
      <c r="H29" s="29"/>
    </row>
    <row r="30" spans="1:8" s="87" customFormat="1" x14ac:dyDescent="0.2">
      <c r="A30" s="4" t="s">
        <v>61</v>
      </c>
      <c r="B30" s="6">
        <v>0</v>
      </c>
      <c r="C30" s="7">
        <v>0</v>
      </c>
      <c r="D30" s="7">
        <v>0</v>
      </c>
      <c r="E30" s="7">
        <v>0</v>
      </c>
      <c r="F30" s="22">
        <f t="shared" si="0"/>
        <v>0</v>
      </c>
      <c r="G30" s="29"/>
      <c r="H30" s="29"/>
    </row>
    <row r="31" spans="1:8" s="87" customFormat="1" x14ac:dyDescent="0.2">
      <c r="A31" s="4" t="s">
        <v>62</v>
      </c>
      <c r="B31" s="6">
        <v>0</v>
      </c>
      <c r="C31" s="7">
        <v>0</v>
      </c>
      <c r="D31" s="7">
        <v>0</v>
      </c>
      <c r="E31" s="7">
        <v>0</v>
      </c>
      <c r="F31" s="22">
        <f t="shared" si="0"/>
        <v>0</v>
      </c>
      <c r="G31" s="29"/>
      <c r="H31" s="29"/>
    </row>
    <row r="32" spans="1:8" s="87" customFormat="1" x14ac:dyDescent="0.2">
      <c r="A32" s="4" t="s">
        <v>63</v>
      </c>
      <c r="B32" s="6">
        <v>0</v>
      </c>
      <c r="C32" s="7">
        <v>0</v>
      </c>
      <c r="D32" s="7">
        <v>0</v>
      </c>
      <c r="E32" s="7">
        <v>0</v>
      </c>
      <c r="F32" s="22">
        <f t="shared" si="0"/>
        <v>0</v>
      </c>
      <c r="G32" s="29"/>
      <c r="H32" s="29"/>
    </row>
    <row r="33" spans="1:8" s="87" customFormat="1" x14ac:dyDescent="0.2">
      <c r="A33" s="4" t="s">
        <v>64</v>
      </c>
      <c r="B33" s="6">
        <v>0</v>
      </c>
      <c r="C33" s="7">
        <v>0</v>
      </c>
      <c r="D33" s="7">
        <v>0</v>
      </c>
      <c r="E33" s="7">
        <v>0</v>
      </c>
      <c r="F33" s="22">
        <f t="shared" si="0"/>
        <v>0</v>
      </c>
      <c r="G33" s="29"/>
      <c r="H33" s="29"/>
    </row>
    <row r="34" spans="1:8" s="87" customFormat="1" x14ac:dyDescent="0.2">
      <c r="A34" s="4" t="s">
        <v>65</v>
      </c>
      <c r="B34" s="6">
        <v>0</v>
      </c>
      <c r="C34" s="7">
        <v>0</v>
      </c>
      <c r="D34" s="7">
        <v>0</v>
      </c>
      <c r="E34" s="7">
        <v>0</v>
      </c>
      <c r="F34" s="22">
        <f t="shared" si="0"/>
        <v>0</v>
      </c>
      <c r="G34" s="29"/>
      <c r="H34" s="29"/>
    </row>
    <row r="35" spans="1:8" s="87" customFormat="1" ht="24" x14ac:dyDescent="0.2">
      <c r="A35" s="4" t="s">
        <v>66</v>
      </c>
      <c r="B35" s="6">
        <v>0</v>
      </c>
      <c r="C35" s="7">
        <v>0</v>
      </c>
      <c r="D35" s="7">
        <v>0</v>
      </c>
      <c r="E35" s="7">
        <v>0</v>
      </c>
      <c r="F35" s="22">
        <f t="shared" si="0"/>
        <v>0</v>
      </c>
      <c r="G35" s="29"/>
      <c r="H35" s="29"/>
    </row>
    <row r="36" spans="1:8" s="87" customFormat="1" x14ac:dyDescent="0.2">
      <c r="A36" s="4" t="s">
        <v>67</v>
      </c>
      <c r="B36" s="6">
        <v>0</v>
      </c>
      <c r="C36" s="7">
        <v>0</v>
      </c>
      <c r="D36" s="7">
        <v>0</v>
      </c>
      <c r="E36" s="7">
        <v>0</v>
      </c>
      <c r="F36" s="22">
        <f t="shared" si="0"/>
        <v>0</v>
      </c>
      <c r="G36" s="29"/>
      <c r="H36" s="29"/>
    </row>
    <row r="37" spans="1:8" s="23" customFormat="1" x14ac:dyDescent="0.2">
      <c r="A37" s="4" t="s">
        <v>68</v>
      </c>
      <c r="B37" s="6">
        <v>0</v>
      </c>
      <c r="C37" s="7">
        <v>0</v>
      </c>
      <c r="D37" s="7">
        <v>0</v>
      </c>
      <c r="E37" s="7">
        <v>0</v>
      </c>
      <c r="F37" s="22">
        <f t="shared" si="0"/>
        <v>0</v>
      </c>
      <c r="G37" s="22"/>
      <c r="H37" s="22"/>
    </row>
    <row r="38" spans="1:8" s="23" customFormat="1" x14ac:dyDescent="0.2">
      <c r="A38" s="4" t="s">
        <v>69</v>
      </c>
      <c r="B38" s="6">
        <v>0</v>
      </c>
      <c r="C38" s="7">
        <v>0</v>
      </c>
      <c r="D38" s="7">
        <v>102.323837</v>
      </c>
      <c r="E38" s="7">
        <v>10.61381909</v>
      </c>
      <c r="F38" s="22">
        <f t="shared" si="0"/>
        <v>112.93765608999999</v>
      </c>
      <c r="G38" s="22"/>
      <c r="H38" s="22"/>
    </row>
    <row r="39" spans="1:8" s="87" customFormat="1" x14ac:dyDescent="0.2">
      <c r="A39" s="4" t="s">
        <v>70</v>
      </c>
      <c r="B39" s="6">
        <v>0</v>
      </c>
      <c r="C39" s="7">
        <v>0</v>
      </c>
      <c r="D39" s="7">
        <v>0</v>
      </c>
      <c r="E39" s="7">
        <v>0</v>
      </c>
      <c r="F39" s="22">
        <f t="shared" si="0"/>
        <v>0</v>
      </c>
      <c r="G39" s="29"/>
      <c r="H39" s="29"/>
    </row>
    <row r="40" spans="1:8" s="87" customFormat="1" x14ac:dyDescent="0.2">
      <c r="A40" s="4" t="s">
        <v>71</v>
      </c>
      <c r="B40" s="6">
        <v>0</v>
      </c>
      <c r="C40" s="7">
        <v>0</v>
      </c>
      <c r="D40" s="7">
        <v>0</v>
      </c>
      <c r="E40" s="7">
        <v>0</v>
      </c>
      <c r="F40" s="22">
        <f t="shared" si="0"/>
        <v>0</v>
      </c>
      <c r="G40" s="29"/>
      <c r="H40" s="29"/>
    </row>
    <row r="41" spans="1:8" s="23" customFormat="1" x14ac:dyDescent="0.2">
      <c r="A41" s="4" t="s">
        <v>72</v>
      </c>
      <c r="B41" s="6">
        <v>0</v>
      </c>
      <c r="C41" s="7">
        <v>0</v>
      </c>
      <c r="D41" s="7">
        <v>0</v>
      </c>
      <c r="E41" s="7">
        <v>0</v>
      </c>
      <c r="F41" s="22">
        <f t="shared" si="0"/>
        <v>0</v>
      </c>
      <c r="G41" s="22"/>
      <c r="H41" s="22"/>
    </row>
    <row r="42" spans="1:8" s="87" customFormat="1" x14ac:dyDescent="0.2">
      <c r="A42" s="4" t="s">
        <v>73</v>
      </c>
      <c r="B42" s="6">
        <v>1891.7835178299999</v>
      </c>
      <c r="C42" s="7">
        <v>81.302730162000003</v>
      </c>
      <c r="D42" s="7">
        <v>1181.0884963599999</v>
      </c>
      <c r="E42" s="7">
        <v>153.67637418999999</v>
      </c>
      <c r="F42" s="22">
        <f t="shared" si="0"/>
        <v>3307.8511185419998</v>
      </c>
      <c r="G42" s="29"/>
      <c r="H42" s="29"/>
    </row>
    <row r="43" spans="1:8" s="87" customFormat="1" x14ac:dyDescent="0.2">
      <c r="A43" s="4" t="s">
        <v>74</v>
      </c>
      <c r="B43" s="6">
        <v>7.6613793899999996</v>
      </c>
      <c r="C43" s="7">
        <v>5.8448880000000001</v>
      </c>
      <c r="D43" s="7">
        <v>2.9269927</v>
      </c>
      <c r="E43" s="7">
        <v>0</v>
      </c>
      <c r="F43" s="22">
        <f t="shared" si="0"/>
        <v>16.433260090000001</v>
      </c>
      <c r="G43" s="29"/>
      <c r="H43" s="29"/>
    </row>
    <row r="44" spans="1:8" s="23" customFormat="1" x14ac:dyDescent="0.2">
      <c r="A44" s="4" t="s">
        <v>75</v>
      </c>
      <c r="B44" s="6">
        <v>0</v>
      </c>
      <c r="C44" s="7">
        <v>0</v>
      </c>
      <c r="D44" s="7">
        <v>0</v>
      </c>
      <c r="E44" s="7">
        <v>0</v>
      </c>
      <c r="F44" s="22">
        <f t="shared" ref="F44:F69" si="1">SUM(B44:E44)</f>
        <v>0</v>
      </c>
      <c r="G44" s="22"/>
      <c r="H44" s="22"/>
    </row>
    <row r="45" spans="1:8" s="87" customFormat="1" x14ac:dyDescent="0.2">
      <c r="A45" s="10" t="s">
        <v>76</v>
      </c>
      <c r="B45" s="11">
        <v>221.24498911000001</v>
      </c>
      <c r="C45" s="12">
        <v>178.91875920800001</v>
      </c>
      <c r="D45" s="12">
        <v>169.13150057999999</v>
      </c>
      <c r="E45" s="12">
        <v>980.14702010999997</v>
      </c>
      <c r="F45" s="22">
        <f t="shared" si="1"/>
        <v>1549.442269008</v>
      </c>
      <c r="G45" s="29"/>
      <c r="H45" s="29"/>
    </row>
    <row r="46" spans="1:8" s="87" customFormat="1" x14ac:dyDescent="0.2">
      <c r="A46" s="10" t="s">
        <v>77</v>
      </c>
      <c r="B46" s="11">
        <v>221.24498911000001</v>
      </c>
      <c r="C46" s="12">
        <v>178.91875920800001</v>
      </c>
      <c r="D46" s="12">
        <v>169.13150057999999</v>
      </c>
      <c r="E46" s="12">
        <v>152.60393242999999</v>
      </c>
      <c r="F46" s="22">
        <f t="shared" si="1"/>
        <v>721.89918132799994</v>
      </c>
      <c r="G46" s="29"/>
      <c r="H46" s="29"/>
    </row>
    <row r="47" spans="1:8" s="87" customFormat="1" x14ac:dyDescent="0.2">
      <c r="A47" s="4" t="s">
        <v>78</v>
      </c>
      <c r="B47" s="6">
        <v>205.87313415</v>
      </c>
      <c r="C47" s="7">
        <v>178.91875920800001</v>
      </c>
      <c r="D47" s="7">
        <v>169.13150057999999</v>
      </c>
      <c r="E47" s="7">
        <v>117.27004807</v>
      </c>
      <c r="F47" s="22">
        <f t="shared" si="1"/>
        <v>671.19344200800003</v>
      </c>
      <c r="G47" s="29"/>
      <c r="H47" s="29"/>
    </row>
    <row r="48" spans="1:8" s="87" customFormat="1" x14ac:dyDescent="0.2">
      <c r="A48" s="4" t="s">
        <v>79</v>
      </c>
      <c r="B48" s="6">
        <v>15.37185496</v>
      </c>
      <c r="C48" s="7">
        <v>0</v>
      </c>
      <c r="D48" s="7">
        <v>0</v>
      </c>
      <c r="E48" s="7">
        <v>35.333884359999999</v>
      </c>
      <c r="F48" s="22">
        <f t="shared" si="1"/>
        <v>50.705739319999999</v>
      </c>
      <c r="G48" s="29"/>
      <c r="H48" s="29"/>
    </row>
    <row r="49" spans="1:11" s="23" customFormat="1" x14ac:dyDescent="0.2">
      <c r="A49" s="10" t="s">
        <v>80</v>
      </c>
      <c r="B49" s="11">
        <v>0</v>
      </c>
      <c r="C49" s="12">
        <v>0</v>
      </c>
      <c r="D49" s="12">
        <v>0</v>
      </c>
      <c r="E49" s="12">
        <v>0</v>
      </c>
      <c r="F49" s="22">
        <f t="shared" si="1"/>
        <v>0</v>
      </c>
      <c r="G49" s="22"/>
      <c r="H49" s="22"/>
    </row>
    <row r="50" spans="1:11" s="87" customFormat="1" x14ac:dyDescent="0.2">
      <c r="A50" s="4" t="s">
        <v>81</v>
      </c>
      <c r="B50" s="6">
        <v>0</v>
      </c>
      <c r="C50" s="7">
        <v>0</v>
      </c>
      <c r="D50" s="7">
        <v>0</v>
      </c>
      <c r="E50" s="7">
        <v>0</v>
      </c>
      <c r="F50" s="22">
        <f t="shared" si="1"/>
        <v>0</v>
      </c>
      <c r="G50" s="29"/>
      <c r="H50" s="29"/>
    </row>
    <row r="51" spans="1:11" s="87" customFormat="1" x14ac:dyDescent="0.2">
      <c r="A51" s="4" t="s">
        <v>82</v>
      </c>
      <c r="B51" s="6">
        <v>0</v>
      </c>
      <c r="C51" s="7">
        <v>0</v>
      </c>
      <c r="D51" s="7">
        <v>0</v>
      </c>
      <c r="E51" s="7">
        <v>0</v>
      </c>
      <c r="F51" s="22">
        <f t="shared" si="1"/>
        <v>0</v>
      </c>
      <c r="G51" s="29"/>
      <c r="H51" s="29"/>
    </row>
    <row r="52" spans="1:11" s="87" customFormat="1" x14ac:dyDescent="0.2">
      <c r="A52" s="10" t="s">
        <v>83</v>
      </c>
      <c r="B52" s="11">
        <v>0</v>
      </c>
      <c r="C52" s="12">
        <v>0</v>
      </c>
      <c r="D52" s="12">
        <v>0</v>
      </c>
      <c r="E52" s="12">
        <v>827.54308767999999</v>
      </c>
      <c r="F52" s="22">
        <f t="shared" si="1"/>
        <v>827.54308767999999</v>
      </c>
      <c r="G52" s="187"/>
      <c r="H52" s="187"/>
      <c r="I52" s="188"/>
      <c r="J52" s="188"/>
      <c r="K52" s="188"/>
    </row>
    <row r="53" spans="1:11" x14ac:dyDescent="0.2">
      <c r="A53" s="4" t="s">
        <v>58</v>
      </c>
      <c r="B53" s="6">
        <v>0</v>
      </c>
      <c r="C53" s="7">
        <v>0</v>
      </c>
      <c r="D53" s="7">
        <v>0</v>
      </c>
      <c r="E53" s="7">
        <v>0</v>
      </c>
      <c r="F53" s="22">
        <f t="shared" si="1"/>
        <v>0</v>
      </c>
      <c r="G53" s="52"/>
      <c r="H53" s="52"/>
      <c r="I53" s="52"/>
      <c r="J53" s="52"/>
      <c r="K53" s="52"/>
    </row>
    <row r="54" spans="1:11" s="87" customFormat="1" x14ac:dyDescent="0.2">
      <c r="A54" s="4" t="s">
        <v>84</v>
      </c>
      <c r="B54" s="6">
        <v>0</v>
      </c>
      <c r="C54" s="7">
        <v>0</v>
      </c>
      <c r="D54" s="7">
        <v>0</v>
      </c>
      <c r="E54" s="7">
        <v>0</v>
      </c>
      <c r="F54" s="22">
        <f t="shared" si="1"/>
        <v>0</v>
      </c>
      <c r="G54" s="187"/>
      <c r="H54" s="187"/>
      <c r="I54" s="188"/>
      <c r="J54" s="188"/>
      <c r="K54" s="188"/>
    </row>
    <row r="55" spans="1:11" x14ac:dyDescent="0.2">
      <c r="A55" s="4" t="s">
        <v>63</v>
      </c>
      <c r="B55" s="6">
        <v>0</v>
      </c>
      <c r="C55" s="7">
        <v>0</v>
      </c>
      <c r="D55" s="7">
        <v>0</v>
      </c>
      <c r="E55" s="7">
        <v>0</v>
      </c>
      <c r="F55" s="22">
        <f t="shared" si="1"/>
        <v>0</v>
      </c>
      <c r="G55" s="52"/>
      <c r="H55" s="52"/>
      <c r="I55" s="52"/>
      <c r="J55" s="52"/>
      <c r="K55" s="52"/>
    </row>
    <row r="56" spans="1:11" x14ac:dyDescent="0.2">
      <c r="A56" s="4" t="s">
        <v>65</v>
      </c>
      <c r="B56" s="6">
        <v>0</v>
      </c>
      <c r="C56" s="7">
        <v>0</v>
      </c>
      <c r="D56" s="7">
        <v>0</v>
      </c>
      <c r="E56" s="7">
        <v>0</v>
      </c>
      <c r="F56" s="22">
        <f t="shared" si="1"/>
        <v>0</v>
      </c>
    </row>
    <row r="57" spans="1:11" x14ac:dyDescent="0.2">
      <c r="A57" s="4" t="s">
        <v>85</v>
      </c>
      <c r="B57" s="6">
        <v>0</v>
      </c>
      <c r="C57" s="7">
        <v>0</v>
      </c>
      <c r="D57" s="7">
        <v>0</v>
      </c>
      <c r="E57" s="7">
        <v>0</v>
      </c>
      <c r="F57" s="22">
        <f t="shared" si="1"/>
        <v>0</v>
      </c>
    </row>
    <row r="58" spans="1:11" x14ac:dyDescent="0.2">
      <c r="A58" s="4" t="s">
        <v>86</v>
      </c>
      <c r="B58" s="6">
        <v>0</v>
      </c>
      <c r="C58" s="7">
        <v>0</v>
      </c>
      <c r="D58" s="7">
        <v>0</v>
      </c>
      <c r="E58" s="7">
        <v>0</v>
      </c>
      <c r="F58" s="22">
        <f t="shared" si="1"/>
        <v>0</v>
      </c>
    </row>
    <row r="59" spans="1:11" x14ac:dyDescent="0.2">
      <c r="A59" s="4" t="s">
        <v>67</v>
      </c>
      <c r="B59" s="6">
        <v>0</v>
      </c>
      <c r="C59" s="7">
        <v>0</v>
      </c>
      <c r="D59" s="7">
        <v>0</v>
      </c>
      <c r="E59" s="7">
        <v>0</v>
      </c>
      <c r="F59" s="22">
        <f t="shared" si="1"/>
        <v>0</v>
      </c>
    </row>
    <row r="60" spans="1:11" x14ac:dyDescent="0.2">
      <c r="A60" s="4" t="s">
        <v>87</v>
      </c>
      <c r="B60" s="6">
        <v>0</v>
      </c>
      <c r="C60" s="7">
        <v>0</v>
      </c>
      <c r="D60" s="7">
        <v>0</v>
      </c>
      <c r="E60" s="7">
        <v>0</v>
      </c>
      <c r="F60" s="22">
        <f t="shared" si="1"/>
        <v>0</v>
      </c>
    </row>
    <row r="61" spans="1:11" x14ac:dyDescent="0.2">
      <c r="A61" s="4" t="s">
        <v>69</v>
      </c>
      <c r="B61" s="6">
        <v>0</v>
      </c>
      <c r="C61" s="7">
        <v>0</v>
      </c>
      <c r="D61" s="7">
        <v>0</v>
      </c>
      <c r="E61" s="7">
        <v>0</v>
      </c>
      <c r="F61" s="22">
        <f t="shared" si="1"/>
        <v>0</v>
      </c>
    </row>
    <row r="62" spans="1:11" x14ac:dyDescent="0.2">
      <c r="A62" s="4" t="s">
        <v>71</v>
      </c>
      <c r="B62" s="6">
        <v>0</v>
      </c>
      <c r="C62" s="7">
        <v>0</v>
      </c>
      <c r="D62" s="7">
        <v>0</v>
      </c>
      <c r="E62" s="7">
        <v>0</v>
      </c>
      <c r="F62" s="22">
        <f t="shared" si="1"/>
        <v>0</v>
      </c>
    </row>
    <row r="63" spans="1:11" x14ac:dyDescent="0.2">
      <c r="A63" s="4" t="s">
        <v>72</v>
      </c>
      <c r="B63" s="6">
        <v>0</v>
      </c>
      <c r="C63" s="7">
        <v>0</v>
      </c>
      <c r="D63" s="7">
        <v>0</v>
      </c>
      <c r="E63" s="7">
        <v>0</v>
      </c>
      <c r="F63" s="22">
        <f t="shared" si="1"/>
        <v>0</v>
      </c>
    </row>
    <row r="64" spans="1:11" x14ac:dyDescent="0.2">
      <c r="A64" s="4" t="s">
        <v>88</v>
      </c>
      <c r="B64" s="6">
        <v>0</v>
      </c>
      <c r="C64" s="7">
        <v>0</v>
      </c>
      <c r="D64" s="7">
        <v>0</v>
      </c>
      <c r="E64" s="7">
        <v>0</v>
      </c>
      <c r="F64" s="22">
        <f t="shared" si="1"/>
        <v>0</v>
      </c>
    </row>
    <row r="65" spans="1:6" x14ac:dyDescent="0.2">
      <c r="A65" s="4" t="s">
        <v>73</v>
      </c>
      <c r="B65" s="6">
        <v>0</v>
      </c>
      <c r="C65" s="7">
        <v>0</v>
      </c>
      <c r="D65" s="7">
        <v>0</v>
      </c>
      <c r="E65" s="7">
        <v>827.54308767999999</v>
      </c>
      <c r="F65" s="22">
        <f t="shared" si="1"/>
        <v>827.54308767999999</v>
      </c>
    </row>
    <row r="66" spans="1:6" x14ac:dyDescent="0.2">
      <c r="A66" s="4" t="s">
        <v>74</v>
      </c>
      <c r="B66" s="6">
        <v>0</v>
      </c>
      <c r="C66" s="7">
        <v>0</v>
      </c>
      <c r="D66" s="7">
        <v>0</v>
      </c>
      <c r="E66" s="7">
        <v>0</v>
      </c>
      <c r="F66" s="22">
        <f t="shared" si="1"/>
        <v>0</v>
      </c>
    </row>
    <row r="67" spans="1:6" x14ac:dyDescent="0.2">
      <c r="A67" s="10" t="s">
        <v>89</v>
      </c>
      <c r="B67" s="11">
        <v>0</v>
      </c>
      <c r="C67" s="12">
        <v>0</v>
      </c>
      <c r="D67" s="12">
        <v>8646.9273661400002</v>
      </c>
      <c r="E67" s="12">
        <v>-533.03373882000005</v>
      </c>
      <c r="F67" s="22">
        <f t="shared" si="1"/>
        <v>8113.8936273199997</v>
      </c>
    </row>
    <row r="68" spans="1:6" x14ac:dyDescent="0.2">
      <c r="A68" s="4" t="s">
        <v>90</v>
      </c>
      <c r="B68" s="6">
        <v>0</v>
      </c>
      <c r="C68" s="7">
        <v>0</v>
      </c>
      <c r="D68" s="7">
        <v>24668.98214575</v>
      </c>
      <c r="E68" s="7">
        <v>61.12442506</v>
      </c>
      <c r="F68" s="22">
        <f t="shared" si="1"/>
        <v>24730.10657081</v>
      </c>
    </row>
    <row r="69" spans="1:6" x14ac:dyDescent="0.2">
      <c r="A69" s="4" t="s">
        <v>91</v>
      </c>
      <c r="B69" s="6">
        <v>0</v>
      </c>
      <c r="C69" s="7">
        <v>0</v>
      </c>
      <c r="D69" s="7">
        <v>16022.05477961</v>
      </c>
      <c r="E69" s="7">
        <v>594.15816387999996</v>
      </c>
      <c r="F69" s="22">
        <f t="shared" si="1"/>
        <v>16616.212943490002</v>
      </c>
    </row>
    <row r="70" spans="1:6" ht="13.5" thickBot="1" x14ac:dyDescent="0.25">
      <c r="B70" s="5"/>
      <c r="C70" s="5"/>
      <c r="D70" s="5"/>
      <c r="E70" s="5"/>
    </row>
    <row r="71" spans="1:6" ht="13.5" thickTop="1" x14ac:dyDescent="0.2"/>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4065E-EAFC-4C0A-B5B8-D360316F50B9}">
  <sheetPr>
    <tabColor rgb="FF92D050"/>
  </sheetPr>
  <dimension ref="A1:V239"/>
  <sheetViews>
    <sheetView showGridLines="0" zoomScale="90" zoomScaleNormal="90" workbookViewId="0">
      <pane xSplit="1" ySplit="9" topLeftCell="O10" activePane="bottomRight" state="frozen"/>
      <selection activeCell="J17" sqref="J17"/>
      <selection pane="topRight" activeCell="J17" sqref="J17"/>
      <selection pane="bottomLeft" activeCell="J17" sqref="J17"/>
      <selection pane="bottomRight" activeCell="T8" sqref="T8"/>
    </sheetView>
  </sheetViews>
  <sheetFormatPr baseColWidth="10" defaultColWidth="11.42578125" defaultRowHeight="12.75" x14ac:dyDescent="0.2"/>
  <cols>
    <col min="1" max="1" width="65.42578125" style="13" customWidth="1"/>
    <col min="2" max="3" width="12.85546875" style="13" hidden="1" customWidth="1"/>
    <col min="4" max="5" width="12.85546875" style="13" bestFit="1" customWidth="1"/>
    <col min="6" max="7" width="12.42578125" style="13" bestFit="1" customWidth="1"/>
    <col min="8" max="8" width="13.140625" style="13" customWidth="1"/>
    <col min="9" max="11" width="12.85546875" style="13" bestFit="1" customWidth="1"/>
    <col min="12" max="17" width="11.85546875" style="13" bestFit="1" customWidth="1"/>
    <col min="18" max="18" width="12.7109375" style="70" bestFit="1" customWidth="1"/>
    <col min="19" max="19" width="11.5703125" style="13" bestFit="1" customWidth="1"/>
    <col min="20" max="21" width="12.85546875" style="13" bestFit="1" customWidth="1"/>
    <col min="22" max="16384" width="11.42578125" style="13"/>
  </cols>
  <sheetData>
    <row r="1" spans="1:22" x14ac:dyDescent="0.2">
      <c r="A1" s="69" t="s">
        <v>0</v>
      </c>
    </row>
    <row r="2" spans="1:22" x14ac:dyDescent="0.2">
      <c r="A2" s="69" t="s">
        <v>388</v>
      </c>
    </row>
    <row r="3" spans="1:22" x14ac:dyDescent="0.2">
      <c r="A3" s="69" t="s">
        <v>389</v>
      </c>
    </row>
    <row r="4" spans="1:22" x14ac:dyDescent="0.2">
      <c r="C4" s="71"/>
      <c r="D4" s="217" t="s">
        <v>390</v>
      </c>
      <c r="E4" s="217"/>
      <c r="F4" s="217"/>
      <c r="G4" s="217"/>
      <c r="H4" s="217"/>
      <c r="I4" s="217"/>
      <c r="J4" s="217"/>
      <c r="K4" s="217"/>
      <c r="L4" s="217" t="s">
        <v>390</v>
      </c>
      <c r="M4" s="217"/>
      <c r="N4" s="217"/>
      <c r="O4" s="217"/>
      <c r="P4" s="217"/>
      <c r="Q4" s="217"/>
      <c r="R4" s="217"/>
      <c r="S4" s="217"/>
    </row>
    <row r="5" spans="1:22" x14ac:dyDescent="0.2">
      <c r="C5" s="71"/>
      <c r="D5" s="217" t="s">
        <v>391</v>
      </c>
      <c r="E5" s="217"/>
      <c r="F5" s="217"/>
      <c r="G5" s="217"/>
      <c r="H5" s="217"/>
      <c r="I5" s="217"/>
      <c r="J5" s="217"/>
      <c r="K5" s="217"/>
      <c r="L5" s="217" t="s">
        <v>391</v>
      </c>
      <c r="M5" s="217"/>
      <c r="N5" s="217"/>
      <c r="O5" s="217"/>
      <c r="P5" s="217"/>
      <c r="Q5" s="217"/>
      <c r="R5" s="217"/>
      <c r="S5" s="217"/>
    </row>
    <row r="6" spans="1:22" x14ac:dyDescent="0.2">
      <c r="C6" s="71"/>
      <c r="D6" s="217" t="s">
        <v>392</v>
      </c>
      <c r="E6" s="217"/>
      <c r="F6" s="217"/>
      <c r="G6" s="217"/>
      <c r="H6" s="217"/>
      <c r="I6" s="217"/>
      <c r="J6" s="217"/>
      <c r="K6" s="217"/>
      <c r="L6" s="217" t="s">
        <v>393</v>
      </c>
      <c r="M6" s="217"/>
      <c r="N6" s="217"/>
      <c r="O6" s="217"/>
      <c r="P6" s="217"/>
      <c r="Q6" s="217"/>
      <c r="R6" s="217"/>
      <c r="S6" s="217"/>
    </row>
    <row r="7" spans="1:22" x14ac:dyDescent="0.2">
      <c r="C7" s="71"/>
      <c r="D7" s="217" t="s">
        <v>394</v>
      </c>
      <c r="E7" s="217"/>
      <c r="F7" s="217"/>
      <c r="G7" s="217"/>
      <c r="H7" s="217"/>
      <c r="I7" s="217"/>
      <c r="J7" s="217"/>
      <c r="K7" s="217"/>
      <c r="L7" s="217" t="s">
        <v>394</v>
      </c>
      <c r="M7" s="217"/>
      <c r="N7" s="217"/>
      <c r="O7" s="217"/>
      <c r="P7" s="217"/>
      <c r="Q7" s="217"/>
      <c r="R7" s="217"/>
      <c r="S7" s="217"/>
    </row>
    <row r="8" spans="1:22" ht="13.5" thickBot="1" x14ac:dyDescent="0.25"/>
    <row r="9" spans="1:22" ht="14.25" thickTop="1" thickBot="1" x14ac:dyDescent="0.25">
      <c r="A9" s="72"/>
      <c r="B9" s="73">
        <v>2002</v>
      </c>
      <c r="C9" s="73">
        <v>2003</v>
      </c>
      <c r="D9" s="73">
        <v>2004</v>
      </c>
      <c r="E9" s="73">
        <v>2005</v>
      </c>
      <c r="F9" s="73">
        <v>2006</v>
      </c>
      <c r="G9" s="73">
        <v>2007</v>
      </c>
      <c r="H9" s="73">
        <v>2008</v>
      </c>
      <c r="I9" s="73">
        <v>2009</v>
      </c>
      <c r="J9" s="73">
        <v>2010</v>
      </c>
      <c r="K9" s="73">
        <v>2011</v>
      </c>
      <c r="L9" s="73">
        <v>2012</v>
      </c>
      <c r="M9" s="73">
        <v>2013</v>
      </c>
      <c r="N9" s="73">
        <v>2014</v>
      </c>
      <c r="O9" s="73">
        <v>2015</v>
      </c>
      <c r="P9" s="73">
        <v>2016</v>
      </c>
      <c r="Q9" s="73">
        <v>2017</v>
      </c>
      <c r="R9" s="73">
        <v>2018</v>
      </c>
      <c r="S9" s="73">
        <v>2019</v>
      </c>
      <c r="T9" s="73">
        <v>2020</v>
      </c>
      <c r="U9" s="73">
        <v>2021</v>
      </c>
      <c r="V9" s="74"/>
    </row>
    <row r="10" spans="1:22" ht="13.5" thickTop="1" x14ac:dyDescent="0.2">
      <c r="H10" s="17"/>
      <c r="I10" s="17"/>
      <c r="J10" s="17"/>
      <c r="K10" s="17"/>
      <c r="L10" s="17"/>
      <c r="S10" s="70"/>
    </row>
    <row r="11" spans="1:22" x14ac:dyDescent="0.2">
      <c r="A11" s="75" t="s">
        <v>94</v>
      </c>
      <c r="B11" s="76">
        <f t="shared" ref="B11:O11" si="0">SUM(B12:B17)</f>
        <v>336090.9</v>
      </c>
      <c r="C11" s="76">
        <f t="shared" si="0"/>
        <v>363272.85439219995</v>
      </c>
      <c r="D11" s="76">
        <f t="shared" si="0"/>
        <v>409569.11364287999</v>
      </c>
      <c r="E11" s="76">
        <f t="shared" si="0"/>
        <v>474027.48670193006</v>
      </c>
      <c r="F11" s="76">
        <f t="shared" si="0"/>
        <v>543525.46953369002</v>
      </c>
      <c r="G11" s="76">
        <f t="shared" si="0"/>
        <v>539940.9</v>
      </c>
      <c r="H11" s="76">
        <f t="shared" si="0"/>
        <v>546918.80000000005</v>
      </c>
      <c r="I11" s="76">
        <f t="shared" si="0"/>
        <v>552568.32306829002</v>
      </c>
      <c r="J11" s="76">
        <f t="shared" si="0"/>
        <v>637198.41323409998</v>
      </c>
      <c r="K11" s="76">
        <f t="shared" si="0"/>
        <v>683219.97463723004</v>
      </c>
      <c r="L11" s="76">
        <f t="shared" si="0"/>
        <v>691838.6</v>
      </c>
      <c r="M11" s="76">
        <f t="shared" si="0"/>
        <v>892689.6</v>
      </c>
      <c r="N11" s="76">
        <f t="shared" si="0"/>
        <v>980681.60000000009</v>
      </c>
      <c r="O11" s="76">
        <f t="shared" si="0"/>
        <v>1074896.836761188</v>
      </c>
      <c r="P11" s="76">
        <f t="shared" ref="P11:U11" si="1">SUM(P12:P17)</f>
        <v>1161597.8618543979</v>
      </c>
      <c r="Q11" s="76">
        <f t="shared" si="1"/>
        <v>1316604.90645031</v>
      </c>
      <c r="R11" s="76">
        <f t="shared" si="1"/>
        <v>1547377.1696875801</v>
      </c>
      <c r="S11" s="76">
        <f t="shared" si="1"/>
        <v>1835473.8947407601</v>
      </c>
      <c r="T11" s="76">
        <f t="shared" si="1"/>
        <v>1993230.1266118132</v>
      </c>
      <c r="U11" s="76">
        <f t="shared" si="1"/>
        <v>2252796.2995327599</v>
      </c>
      <c r="V11" s="77"/>
    </row>
    <row r="12" spans="1:22" x14ac:dyDescent="0.2">
      <c r="A12" s="78" t="s">
        <v>395</v>
      </c>
      <c r="B12" s="79">
        <v>39995.199999999997</v>
      </c>
      <c r="C12" s="79">
        <v>31822.7</v>
      </c>
      <c r="D12" s="79">
        <v>37979.4</v>
      </c>
      <c r="E12" s="79">
        <v>37059.334728900001</v>
      </c>
      <c r="F12" s="80">
        <v>42495.450085600001</v>
      </c>
      <c r="G12" s="80">
        <v>60359.5</v>
      </c>
      <c r="H12" s="79">
        <v>132747.29999999999</v>
      </c>
      <c r="I12" s="79">
        <v>86105.246517499996</v>
      </c>
      <c r="J12" s="79">
        <v>129743.4146263</v>
      </c>
      <c r="K12" s="79">
        <v>123822.7685254</v>
      </c>
      <c r="L12" s="79">
        <v>107858.4</v>
      </c>
      <c r="M12" s="79">
        <v>112831</v>
      </c>
      <c r="N12" s="79">
        <v>138533</v>
      </c>
      <c r="O12" s="81">
        <v>130666.5146899</v>
      </c>
      <c r="P12" s="81">
        <v>135284</v>
      </c>
      <c r="Q12" s="81">
        <v>142092.08592720001</v>
      </c>
      <c r="R12" s="82">
        <v>143237.81314829999</v>
      </c>
      <c r="S12" s="29">
        <v>171507.63269699999</v>
      </c>
      <c r="T12" s="28">
        <v>137281.0065164007</v>
      </c>
      <c r="U12" s="6">
        <v>220998.29931472999</v>
      </c>
      <c r="V12" s="83"/>
    </row>
    <row r="13" spans="1:22" x14ac:dyDescent="0.2">
      <c r="A13" s="78" t="s">
        <v>396</v>
      </c>
      <c r="B13" s="79">
        <v>6344.02</v>
      </c>
      <c r="C13" s="79">
        <v>6006.0160921999995</v>
      </c>
      <c r="D13" s="79">
        <v>7567.7769264799999</v>
      </c>
      <c r="E13" s="79">
        <v>9243.4728998699993</v>
      </c>
      <c r="F13" s="80">
        <v>9897.50936688</v>
      </c>
      <c r="G13" s="80">
        <v>13428.2</v>
      </c>
      <c r="H13" s="79">
        <v>20452.2</v>
      </c>
      <c r="I13" s="79">
        <v>22520.240235329999</v>
      </c>
      <c r="J13" s="79">
        <v>31198.837660630001</v>
      </c>
      <c r="K13" s="79">
        <v>33955.304870979999</v>
      </c>
      <c r="L13" s="79">
        <v>32625.7</v>
      </c>
      <c r="M13" s="79">
        <v>36986</v>
      </c>
      <c r="N13" s="79">
        <v>45226</v>
      </c>
      <c r="O13" s="81">
        <v>40887.940754228002</v>
      </c>
      <c r="P13" s="84">
        <v>44470.261854397999</v>
      </c>
      <c r="Q13" s="85">
        <v>46689.997665169998</v>
      </c>
      <c r="R13" s="86">
        <v>57436.737742700003</v>
      </c>
      <c r="S13" s="87">
        <v>56124.296911899997</v>
      </c>
      <c r="T13" s="28">
        <v>45950.006030880199</v>
      </c>
      <c r="U13" s="6">
        <v>13490.15906235</v>
      </c>
      <c r="V13" s="83"/>
    </row>
    <row r="14" spans="1:22" ht="25.5" x14ac:dyDescent="0.2">
      <c r="A14" s="78" t="s">
        <v>397</v>
      </c>
      <c r="B14" s="79">
        <v>1320.48</v>
      </c>
      <c r="C14" s="79">
        <v>1182.8382999999999</v>
      </c>
      <c r="D14" s="79">
        <v>708.03671640000005</v>
      </c>
      <c r="E14" s="79">
        <v>850.97779823999997</v>
      </c>
      <c r="F14" s="80">
        <v>880.28080540999997</v>
      </c>
      <c r="G14" s="80">
        <v>1156.0999999999999</v>
      </c>
      <c r="H14" s="79">
        <v>2381</v>
      </c>
      <c r="I14" s="79">
        <v>2823.07501486</v>
      </c>
      <c r="J14" s="79">
        <v>5495.9685573699999</v>
      </c>
      <c r="K14" s="79">
        <v>4605.9008317500002</v>
      </c>
      <c r="L14" s="79">
        <v>4559.7</v>
      </c>
      <c r="M14" s="79">
        <v>10893.4</v>
      </c>
      <c r="N14" s="79">
        <v>7886.4</v>
      </c>
      <c r="O14" s="81">
        <v>7379.9986015599998</v>
      </c>
      <c r="P14" s="81">
        <v>10689.2</v>
      </c>
      <c r="Q14" s="81">
        <v>8583.8361529400008</v>
      </c>
      <c r="R14" s="82">
        <v>46068.649209119998</v>
      </c>
      <c r="S14" s="29">
        <v>42915.428549500197</v>
      </c>
      <c r="T14" s="88">
        <v>8870.4088438923009</v>
      </c>
      <c r="U14" s="6">
        <v>11361.93906832</v>
      </c>
      <c r="V14" s="83"/>
    </row>
    <row r="15" spans="1:22" ht="24" customHeight="1" x14ac:dyDescent="0.2">
      <c r="A15" s="78" t="s">
        <v>398</v>
      </c>
      <c r="B15" s="79">
        <v>12470.9</v>
      </c>
      <c r="C15" s="79">
        <v>5568.6</v>
      </c>
      <c r="D15" s="79">
        <v>6643.9</v>
      </c>
      <c r="E15" s="79">
        <v>8076.8468819</v>
      </c>
      <c r="F15" s="80">
        <v>24916.879491200001</v>
      </c>
      <c r="G15" s="80">
        <v>12853.6</v>
      </c>
      <c r="H15" s="79">
        <v>13446.7</v>
      </c>
      <c r="I15" s="79">
        <v>39471.260778199998</v>
      </c>
      <c r="J15" s="79">
        <v>23284.740813500001</v>
      </c>
      <c r="K15" s="79">
        <v>20350.8274771</v>
      </c>
      <c r="L15" s="79">
        <v>21716.400000000001</v>
      </c>
      <c r="M15" s="79">
        <v>43806.6</v>
      </c>
      <c r="N15" s="79">
        <v>30906.400000000001</v>
      </c>
      <c r="O15" s="81">
        <v>30111.600063999998</v>
      </c>
      <c r="P15" s="81">
        <v>37337.800000000003</v>
      </c>
      <c r="Q15" s="81">
        <v>37019.093005100003</v>
      </c>
      <c r="R15" s="82">
        <v>8388.6398311600005</v>
      </c>
      <c r="S15" s="29">
        <v>8079.0653672600001</v>
      </c>
      <c r="T15" s="28">
        <v>47788.837716219998</v>
      </c>
      <c r="U15" s="29">
        <v>39459.180541440001</v>
      </c>
      <c r="V15" s="83"/>
    </row>
    <row r="16" spans="1:22" x14ac:dyDescent="0.2">
      <c r="A16" s="78" t="s">
        <v>399</v>
      </c>
      <c r="B16" s="79">
        <v>259224.9</v>
      </c>
      <c r="C16" s="79">
        <v>301249.59999999998</v>
      </c>
      <c r="D16" s="79">
        <v>337569.8</v>
      </c>
      <c r="E16" s="79">
        <v>398299.55152927001</v>
      </c>
      <c r="F16" s="80">
        <v>441377.26971139997</v>
      </c>
      <c r="G16" s="80">
        <v>424989.9</v>
      </c>
      <c r="H16" s="79">
        <v>345377.8</v>
      </c>
      <c r="I16" s="79">
        <v>364935.8534198</v>
      </c>
      <c r="J16" s="79">
        <v>406689.09363690001</v>
      </c>
      <c r="K16" s="79">
        <v>454706.43557219999</v>
      </c>
      <c r="L16" s="79">
        <v>478299.2</v>
      </c>
      <c r="M16" s="79">
        <v>637051.9</v>
      </c>
      <c r="N16" s="79">
        <v>705047.3</v>
      </c>
      <c r="O16" s="81">
        <v>810782.86913140002</v>
      </c>
      <c r="P16" s="81">
        <v>877793.1</v>
      </c>
      <c r="Q16" s="81">
        <v>1025481.0500868</v>
      </c>
      <c r="R16" s="82">
        <v>1233972.1748226001</v>
      </c>
      <c r="S16" s="29">
        <v>1521774.1401321001</v>
      </c>
      <c r="T16" s="28">
        <v>1688951.9995035101</v>
      </c>
      <c r="U16" s="6">
        <v>1899977.09972988</v>
      </c>
      <c r="V16" s="83"/>
    </row>
    <row r="17" spans="1:22" x14ac:dyDescent="0.2">
      <c r="A17" s="78" t="s">
        <v>400</v>
      </c>
      <c r="B17" s="27">
        <v>16735.400000000001</v>
      </c>
      <c r="C17" s="27">
        <v>17443.099999999999</v>
      </c>
      <c r="D17" s="27">
        <v>19100.2</v>
      </c>
      <c r="E17" s="27">
        <v>20497.302863749999</v>
      </c>
      <c r="F17" s="89">
        <v>23958.080073199999</v>
      </c>
      <c r="G17" s="89">
        <v>27153.599999999999</v>
      </c>
      <c r="H17" s="90">
        <v>32513.8</v>
      </c>
      <c r="I17" s="90">
        <v>36712.6471026</v>
      </c>
      <c r="J17" s="90">
        <v>40786.357939399997</v>
      </c>
      <c r="K17" s="27">
        <v>45778.737359799998</v>
      </c>
      <c r="L17" s="79">
        <v>46779.199999999997</v>
      </c>
      <c r="M17" s="79">
        <v>51120.7</v>
      </c>
      <c r="N17" s="79">
        <v>53082.5</v>
      </c>
      <c r="O17" s="81">
        <v>55067.913520100003</v>
      </c>
      <c r="P17" s="81">
        <v>56023.5</v>
      </c>
      <c r="Q17" s="81">
        <v>56738.843613099998</v>
      </c>
      <c r="R17" s="82">
        <v>58273.154933700003</v>
      </c>
      <c r="S17" s="29">
        <v>35073.331082999997</v>
      </c>
      <c r="T17" s="28">
        <v>64387.868000909999</v>
      </c>
      <c r="U17" s="7">
        <v>67509.621816040002</v>
      </c>
      <c r="V17" s="83"/>
    </row>
    <row r="18" spans="1:22" x14ac:dyDescent="0.2">
      <c r="F18" s="91"/>
      <c r="G18" s="91"/>
      <c r="H18" s="79"/>
      <c r="J18" s="26"/>
      <c r="K18" s="26"/>
      <c r="L18" s="17"/>
      <c r="M18" s="17"/>
      <c r="N18" s="17"/>
      <c r="S18" s="70"/>
      <c r="V18" s="83"/>
    </row>
    <row r="19" spans="1:22" x14ac:dyDescent="0.2">
      <c r="A19" s="75" t="s">
        <v>95</v>
      </c>
      <c r="B19" s="76">
        <f t="shared" ref="B19:O19" si="2">SUM(B20:B24)</f>
        <v>117491.37999999999</v>
      </c>
      <c r="C19" s="76">
        <f t="shared" si="2"/>
        <v>125003.03938577999</v>
      </c>
      <c r="D19" s="76">
        <f t="shared" si="2"/>
        <v>143319.55960283001</v>
      </c>
      <c r="E19" s="76">
        <f t="shared" si="2"/>
        <v>166681.01989714999</v>
      </c>
      <c r="F19" s="76">
        <f t="shared" si="2"/>
        <v>185956.25700902997</v>
      </c>
      <c r="G19" s="76">
        <f t="shared" si="2"/>
        <v>227954.80000000002</v>
      </c>
      <c r="H19" s="76">
        <f t="shared" si="2"/>
        <v>274247.09999999998</v>
      </c>
      <c r="I19" s="76">
        <f t="shared" si="2"/>
        <v>354251.35367028002</v>
      </c>
      <c r="J19" s="76">
        <f t="shared" si="2"/>
        <v>438949.21992406005</v>
      </c>
      <c r="K19" s="76">
        <f t="shared" si="2"/>
        <v>507201.79280115</v>
      </c>
      <c r="L19" s="76">
        <f>SUM(L20:L24)</f>
        <v>558434.24</v>
      </c>
      <c r="M19" s="76">
        <f t="shared" si="2"/>
        <v>629529.89999999991</v>
      </c>
      <c r="N19" s="76">
        <f t="shared" si="2"/>
        <v>697207.3</v>
      </c>
      <c r="O19" s="76">
        <f t="shared" si="2"/>
        <v>753627.67005466472</v>
      </c>
      <c r="P19" s="76">
        <f t="shared" ref="P19:U19" si="3">SUM(P20:P24)</f>
        <v>789409.7</v>
      </c>
      <c r="Q19" s="76">
        <f t="shared" si="3"/>
        <v>884696.2994512649</v>
      </c>
      <c r="R19" s="76">
        <f t="shared" si="3"/>
        <v>896726.55571344751</v>
      </c>
      <c r="S19" s="76">
        <f t="shared" si="3"/>
        <v>921587.96468169289</v>
      </c>
      <c r="T19" s="76">
        <f t="shared" si="3"/>
        <v>948086.857544953</v>
      </c>
      <c r="U19" s="76">
        <f t="shared" si="3"/>
        <v>948472.83382696193</v>
      </c>
      <c r="V19" s="83"/>
    </row>
    <row r="20" spans="1:22" x14ac:dyDescent="0.2">
      <c r="A20" s="78" t="s">
        <v>401</v>
      </c>
      <c r="B20" s="79">
        <v>1065.28</v>
      </c>
      <c r="C20" s="79">
        <v>43.832125779999998</v>
      </c>
      <c r="D20" s="79">
        <v>16.166499999999999</v>
      </c>
      <c r="E20" s="79">
        <v>29.249259599999998</v>
      </c>
      <c r="F20" s="80">
        <v>42.585394659999999</v>
      </c>
      <c r="G20" s="80">
        <v>26.7</v>
      </c>
      <c r="H20" s="79">
        <v>24.2</v>
      </c>
      <c r="I20" s="79">
        <v>177.85880474000001</v>
      </c>
      <c r="J20" s="79">
        <v>3846.43572223</v>
      </c>
      <c r="K20" s="79">
        <v>1824.6454552499999</v>
      </c>
      <c r="L20" s="79">
        <v>5872.3</v>
      </c>
      <c r="M20" s="79">
        <v>3399.8</v>
      </c>
      <c r="N20" s="79">
        <v>5183.2</v>
      </c>
      <c r="O20" s="92">
        <v>5368.7026013448003</v>
      </c>
      <c r="P20" s="92">
        <v>6314</v>
      </c>
      <c r="Q20" s="92">
        <v>9911.7896125499992</v>
      </c>
      <c r="R20" s="82">
        <v>10062.88241676</v>
      </c>
      <c r="S20" s="29">
        <v>10260.315489029999</v>
      </c>
      <c r="T20" s="28">
        <v>18775.698411320001</v>
      </c>
      <c r="U20" s="29"/>
      <c r="V20" s="83"/>
    </row>
    <row r="21" spans="1:22" x14ac:dyDescent="0.2">
      <c r="A21" s="78" t="s">
        <v>402</v>
      </c>
      <c r="B21" s="79">
        <v>75735.399999999994</v>
      </c>
      <c r="C21" s="79">
        <v>81335.3</v>
      </c>
      <c r="D21" s="79">
        <v>94377.1</v>
      </c>
      <c r="E21" s="79">
        <v>110314.61535804</v>
      </c>
      <c r="F21" s="80">
        <v>126723.4149679</v>
      </c>
      <c r="G21" s="80">
        <v>153416.5</v>
      </c>
      <c r="H21" s="27">
        <v>185198.9</v>
      </c>
      <c r="I21" s="79">
        <v>238045.80198590001</v>
      </c>
      <c r="J21" s="79">
        <v>283146.95910490002</v>
      </c>
      <c r="K21" s="79">
        <v>321719.64293909998</v>
      </c>
      <c r="L21" s="79">
        <v>347750.94</v>
      </c>
      <c r="M21" s="79">
        <v>392936.6</v>
      </c>
      <c r="N21" s="79">
        <v>432140.2</v>
      </c>
      <c r="O21" s="92">
        <v>468067.90183390002</v>
      </c>
      <c r="P21" s="92">
        <v>487086.6</v>
      </c>
      <c r="Q21" s="92">
        <v>546814.38181200495</v>
      </c>
      <c r="R21" s="82">
        <v>566044.58109241002</v>
      </c>
      <c r="S21" s="29">
        <v>585899.30974754295</v>
      </c>
      <c r="T21" s="28">
        <v>583578.32643418002</v>
      </c>
      <c r="U21" s="6">
        <v>616439.75653863</v>
      </c>
      <c r="V21" s="83"/>
    </row>
    <row r="22" spans="1:22" x14ac:dyDescent="0.2">
      <c r="A22" s="78" t="s">
        <v>403</v>
      </c>
      <c r="B22" s="79">
        <v>1898.7</v>
      </c>
      <c r="C22" s="79">
        <v>662.23260000000005</v>
      </c>
      <c r="D22" s="79">
        <v>1522.8190605299999</v>
      </c>
      <c r="E22" s="79">
        <v>2525.4636125400002</v>
      </c>
      <c r="F22" s="80">
        <v>2655.7875085699998</v>
      </c>
      <c r="G22" s="80">
        <v>828.5</v>
      </c>
      <c r="H22" s="27">
        <v>1901.4</v>
      </c>
      <c r="I22" s="79">
        <v>1442.87368494</v>
      </c>
      <c r="J22" s="79">
        <v>3791.50064733</v>
      </c>
      <c r="K22" s="79">
        <v>4419.2253906699998</v>
      </c>
      <c r="L22" s="79">
        <v>2854</v>
      </c>
      <c r="M22" s="79">
        <v>4846.6000000000004</v>
      </c>
      <c r="N22" s="79">
        <v>9624.5</v>
      </c>
      <c r="O22" s="92">
        <v>9816.3501571699999</v>
      </c>
      <c r="P22" s="92">
        <v>29493.1</v>
      </c>
      <c r="Q22" s="92">
        <v>30817.15440802</v>
      </c>
      <c r="R22" s="82">
        <v>13077.46325981</v>
      </c>
      <c r="S22" s="29">
        <v>5128.5642963999999</v>
      </c>
      <c r="T22" s="28">
        <v>16168.540433497999</v>
      </c>
      <c r="U22" s="29"/>
      <c r="V22" s="83"/>
    </row>
    <row r="23" spans="1:22" x14ac:dyDescent="0.2">
      <c r="A23" s="51" t="s">
        <v>404</v>
      </c>
      <c r="B23" s="79"/>
      <c r="C23" s="79"/>
      <c r="D23" s="79"/>
      <c r="E23" s="79"/>
      <c r="F23" s="80"/>
      <c r="G23" s="80"/>
      <c r="H23" s="27"/>
      <c r="I23" s="79"/>
      <c r="J23" s="90">
        <v>16475.685154300001</v>
      </c>
      <c r="K23" s="79">
        <v>17687.354673000002</v>
      </c>
      <c r="L23" s="79">
        <v>22112.5</v>
      </c>
      <c r="M23" s="79">
        <v>25964</v>
      </c>
      <c r="N23" s="79">
        <v>34981.199999999997</v>
      </c>
      <c r="O23" s="92">
        <v>32068.961672469999</v>
      </c>
      <c r="P23" s="92">
        <v>33177.199999999997</v>
      </c>
      <c r="Q23" s="92">
        <v>41511.496084569997</v>
      </c>
      <c r="R23" s="86">
        <v>39602.387560461502</v>
      </c>
      <c r="S23" s="29">
        <v>41772.002398030003</v>
      </c>
      <c r="T23" s="28">
        <v>45595.111764120003</v>
      </c>
      <c r="U23" s="7">
        <v>41251.644899999897</v>
      </c>
      <c r="V23" s="83"/>
    </row>
    <row r="24" spans="1:22" x14ac:dyDescent="0.2">
      <c r="A24" s="78" t="s">
        <v>405</v>
      </c>
      <c r="B24" s="27">
        <v>38792</v>
      </c>
      <c r="C24" s="27">
        <v>42961.674659999997</v>
      </c>
      <c r="D24" s="27">
        <v>47403.474042299997</v>
      </c>
      <c r="E24" s="27">
        <v>53811.69166697</v>
      </c>
      <c r="F24" s="89">
        <v>56534.4691379</v>
      </c>
      <c r="G24" s="89">
        <v>73683.100000000006</v>
      </c>
      <c r="H24" s="27">
        <v>87122.6</v>
      </c>
      <c r="I24" s="90">
        <v>114584.8191947</v>
      </c>
      <c r="J24" s="90">
        <v>131688.6392953</v>
      </c>
      <c r="K24" s="27">
        <v>161550.92434313</v>
      </c>
      <c r="L24" s="79">
        <v>179844.5</v>
      </c>
      <c r="M24" s="79">
        <v>202382.9</v>
      </c>
      <c r="N24" s="79">
        <v>215278.2</v>
      </c>
      <c r="O24" s="92">
        <v>238305.75378977999</v>
      </c>
      <c r="P24" s="92">
        <v>233338.8</v>
      </c>
      <c r="Q24" s="92">
        <v>255641.47753412</v>
      </c>
      <c r="R24" s="86">
        <v>267939.24138400599</v>
      </c>
      <c r="S24" s="29">
        <v>278527.77275069</v>
      </c>
      <c r="T24" s="28">
        <v>283969.18050183501</v>
      </c>
      <c r="U24" s="6">
        <v>290781.43238833197</v>
      </c>
      <c r="V24" s="83"/>
    </row>
    <row r="25" spans="1:22" x14ac:dyDescent="0.2">
      <c r="C25" s="93"/>
      <c r="D25" s="93"/>
      <c r="E25" s="93"/>
      <c r="F25" s="93"/>
      <c r="G25" s="93"/>
      <c r="H25" s="93"/>
      <c r="I25" s="93"/>
      <c r="J25" s="93"/>
      <c r="K25" s="93"/>
      <c r="L25" s="93"/>
      <c r="M25" s="93"/>
      <c r="N25" s="93"/>
      <c r="O25" s="94"/>
      <c r="P25" s="94"/>
      <c r="Q25" s="94"/>
      <c r="S25" s="70"/>
      <c r="V25" s="83"/>
    </row>
    <row r="26" spans="1:22" x14ac:dyDescent="0.2">
      <c r="A26" s="75" t="s">
        <v>96</v>
      </c>
      <c r="B26" s="76">
        <f t="shared" ref="B26:O26" si="4">SUM(B27:B34)</f>
        <v>1411223.7599999998</v>
      </c>
      <c r="C26" s="76">
        <f t="shared" si="4"/>
        <v>1657224.9609715601</v>
      </c>
      <c r="D26" s="76">
        <f t="shared" si="4"/>
        <v>1948380.0114289799</v>
      </c>
      <c r="E26" s="76">
        <f t="shared" si="4"/>
        <v>2368186.2267301949</v>
      </c>
      <c r="F26" s="76">
        <f t="shared" si="4"/>
        <v>2856448.5000231499</v>
      </c>
      <c r="G26" s="76">
        <f t="shared" si="4"/>
        <v>3311615.9999999995</v>
      </c>
      <c r="H26" s="76">
        <f t="shared" si="4"/>
        <v>4659661.6999999993</v>
      </c>
      <c r="I26" s="76">
        <f t="shared" si="4"/>
        <v>5011787.0837860992</v>
      </c>
      <c r="J26" s="76">
        <f t="shared" si="4"/>
        <v>5613054.59901693</v>
      </c>
      <c r="K26" s="76">
        <f t="shared" si="4"/>
        <v>5126097.2051057518</v>
      </c>
      <c r="L26" s="76">
        <f t="shared" si="4"/>
        <v>5638855.4400000004</v>
      </c>
      <c r="M26" s="76">
        <f t="shared" si="4"/>
        <v>5952605.1000000006</v>
      </c>
      <c r="N26" s="76">
        <f t="shared" si="4"/>
        <v>6140965.7999999998</v>
      </c>
      <c r="O26" s="76">
        <f t="shared" si="4"/>
        <v>5532636.8023063308</v>
      </c>
      <c r="P26" s="76">
        <f t="shared" ref="P26:U26" si="5">SUM(P27:P34)</f>
        <v>5716002.0999999996</v>
      </c>
      <c r="Q26" s="76">
        <f t="shared" si="5"/>
        <v>6034803.2063213261</v>
      </c>
      <c r="R26" s="76">
        <f t="shared" si="5"/>
        <v>6394079.160101627</v>
      </c>
      <c r="S26" s="76">
        <f t="shared" si="5"/>
        <v>6620783.32611869</v>
      </c>
      <c r="T26" s="76">
        <f t="shared" si="5"/>
        <v>5697056.7605050923</v>
      </c>
      <c r="U26" s="76">
        <f t="shared" si="5"/>
        <v>5743288.7252411144</v>
      </c>
      <c r="V26" s="83"/>
    </row>
    <row r="27" spans="1:22" x14ac:dyDescent="0.2">
      <c r="A27" s="78" t="s">
        <v>406</v>
      </c>
      <c r="B27" s="27">
        <v>559498.34</v>
      </c>
      <c r="C27" s="27">
        <v>652043.15554195002</v>
      </c>
      <c r="D27" s="27">
        <v>719119.21396332001</v>
      </c>
      <c r="E27" s="27">
        <v>878470.07896789501</v>
      </c>
      <c r="F27" s="89">
        <v>1012950.5186569</v>
      </c>
      <c r="G27" s="89">
        <v>1085065.8999999999</v>
      </c>
      <c r="H27" s="27">
        <v>1640304.4</v>
      </c>
      <c r="I27" s="90">
        <v>2022762.2189797701</v>
      </c>
      <c r="J27" s="27">
        <v>2299950.4921119702</v>
      </c>
      <c r="K27" s="27">
        <v>1396372.167502234</v>
      </c>
      <c r="L27" s="79">
        <v>1688884.2</v>
      </c>
      <c r="M27" s="79">
        <v>1860482</v>
      </c>
      <c r="N27" s="79">
        <v>1921636.3</v>
      </c>
      <c r="O27" s="92">
        <v>1930562.959498906</v>
      </c>
      <c r="P27" s="92">
        <v>2064356.6</v>
      </c>
      <c r="Q27" s="95">
        <v>2155789.33174991</v>
      </c>
      <c r="R27" s="86">
        <v>2209972.6470367108</v>
      </c>
      <c r="S27" s="29">
        <v>2238718.649665046</v>
      </c>
      <c r="T27" s="28">
        <v>2291719.7091625198</v>
      </c>
      <c r="U27" s="7">
        <v>2109427.5219024229</v>
      </c>
      <c r="V27" s="83"/>
    </row>
    <row r="28" spans="1:22" s="103" customFormat="1" x14ac:dyDescent="0.2">
      <c r="A28" s="96" t="s">
        <v>407</v>
      </c>
      <c r="B28" s="97">
        <v>39618.25</v>
      </c>
      <c r="C28" s="97">
        <v>32600.639599999999</v>
      </c>
      <c r="D28" s="97">
        <v>42764.046029320001</v>
      </c>
      <c r="E28" s="97">
        <v>44256.925646219999</v>
      </c>
      <c r="F28" s="98">
        <v>37632.72790577</v>
      </c>
      <c r="G28" s="98">
        <v>55812.2</v>
      </c>
      <c r="H28" s="97">
        <v>78677.399999999994</v>
      </c>
      <c r="I28" s="99">
        <v>122656.2400662</v>
      </c>
      <c r="J28" s="99">
        <v>113447.81597190999</v>
      </c>
      <c r="K28" s="97">
        <v>116089.122841975</v>
      </c>
      <c r="L28" s="100">
        <v>131020.1</v>
      </c>
      <c r="M28" s="100">
        <v>165491.1</v>
      </c>
      <c r="N28" s="100">
        <v>148087.5</v>
      </c>
      <c r="O28" s="101">
        <v>162550.12464980801</v>
      </c>
      <c r="P28" s="101">
        <v>161550.79999999999</v>
      </c>
      <c r="Q28" s="102">
        <v>171277.51104317899</v>
      </c>
      <c r="R28" s="86">
        <v>187667.90722915999</v>
      </c>
      <c r="S28" s="29">
        <v>206364.16258444</v>
      </c>
      <c r="T28" s="28">
        <v>223619.29525196899</v>
      </c>
      <c r="U28" s="7">
        <v>210923.62468001631</v>
      </c>
      <c r="V28" s="83"/>
    </row>
    <row r="29" spans="1:22" x14ac:dyDescent="0.2">
      <c r="A29" s="78" t="s">
        <v>408</v>
      </c>
      <c r="B29" s="27">
        <v>542906.84</v>
      </c>
      <c r="C29" s="27">
        <v>653079.32270000002</v>
      </c>
      <c r="D29" s="27">
        <v>846221.14154600003</v>
      </c>
      <c r="E29" s="27">
        <v>1068275.5762624999</v>
      </c>
      <c r="F29" s="89">
        <v>1382855.24128696</v>
      </c>
      <c r="G29" s="89">
        <v>1646857.7</v>
      </c>
      <c r="H29" s="27">
        <v>2297065.1</v>
      </c>
      <c r="I29" s="90">
        <v>2076791.271568211</v>
      </c>
      <c r="J29" s="90">
        <v>2399791.1159442002</v>
      </c>
      <c r="K29" s="27">
        <v>2717967.1581008499</v>
      </c>
      <c r="L29" s="79">
        <v>2824461.64</v>
      </c>
      <c r="M29" s="79">
        <v>2941492</v>
      </c>
      <c r="N29" s="79">
        <v>3025728.3</v>
      </c>
      <c r="O29" s="92">
        <v>2405661.4166539549</v>
      </c>
      <c r="P29" s="92">
        <v>2334281.7999999998</v>
      </c>
      <c r="Q29" s="95">
        <v>2502643.8292630841</v>
      </c>
      <c r="R29" s="86">
        <v>2817423.176159265</v>
      </c>
      <c r="S29" s="29">
        <v>2942804.8939536079</v>
      </c>
      <c r="T29" s="28">
        <v>2110315.01040594</v>
      </c>
      <c r="U29" s="7">
        <v>2417175.3456749059</v>
      </c>
      <c r="V29" s="83"/>
    </row>
    <row r="30" spans="1:22" x14ac:dyDescent="0.2">
      <c r="A30" s="78" t="s">
        <v>409</v>
      </c>
      <c r="B30" s="27">
        <v>22.4</v>
      </c>
      <c r="C30" s="27">
        <v>46.041271000000002</v>
      </c>
      <c r="D30" s="27">
        <v>37.496400000000001</v>
      </c>
      <c r="E30" s="27">
        <v>53.272931679999999</v>
      </c>
      <c r="F30" s="89">
        <v>74.386328280000001</v>
      </c>
      <c r="G30" s="89">
        <v>99.1</v>
      </c>
      <c r="H30" s="27">
        <v>129.80000000000001</v>
      </c>
      <c r="I30" s="90">
        <v>207.33467132000001</v>
      </c>
      <c r="J30" s="90">
        <v>114.79789751</v>
      </c>
      <c r="K30" s="27">
        <v>93.443421880000002</v>
      </c>
      <c r="L30" s="79">
        <v>118.4</v>
      </c>
      <c r="M30" s="79">
        <v>119</v>
      </c>
      <c r="N30" s="79">
        <v>138.5</v>
      </c>
      <c r="O30" s="92">
        <v>0</v>
      </c>
      <c r="P30" s="92">
        <v>0</v>
      </c>
      <c r="Q30" s="95">
        <v>0</v>
      </c>
      <c r="R30" s="104">
        <v>0</v>
      </c>
      <c r="V30" s="83"/>
    </row>
    <row r="31" spans="1:22" x14ac:dyDescent="0.2">
      <c r="A31" s="78" t="s">
        <v>410</v>
      </c>
      <c r="B31" s="27">
        <v>83872.19</v>
      </c>
      <c r="C31" s="27">
        <v>92316.743549999999</v>
      </c>
      <c r="D31" s="27">
        <v>93806.467865719998</v>
      </c>
      <c r="E31" s="27">
        <v>105435.61469407</v>
      </c>
      <c r="F31" s="89">
        <v>139671.14556102001</v>
      </c>
      <c r="G31" s="89">
        <v>183305.5</v>
      </c>
      <c r="H31" s="27">
        <v>233752.2</v>
      </c>
      <c r="I31" s="90">
        <v>302298.93039316998</v>
      </c>
      <c r="J31" s="90">
        <v>247296.15291470001</v>
      </c>
      <c r="K31" s="27">
        <v>280422.34314681002</v>
      </c>
      <c r="L31" s="79">
        <v>302128</v>
      </c>
      <c r="M31" s="79">
        <v>336565.7</v>
      </c>
      <c r="N31" s="79">
        <v>400653.4</v>
      </c>
      <c r="O31" s="92">
        <v>398773.71846045239</v>
      </c>
      <c r="P31" s="92">
        <v>491749</v>
      </c>
      <c r="Q31" s="95">
        <v>486523.97344729298</v>
      </c>
      <c r="R31" s="86">
        <v>497694.03443362098</v>
      </c>
      <c r="S31" s="29">
        <v>558260.578558443</v>
      </c>
      <c r="T31" s="28">
        <v>443048.049956884</v>
      </c>
      <c r="U31" s="7">
        <v>363418.89996510802</v>
      </c>
      <c r="V31" s="83"/>
    </row>
    <row r="32" spans="1:22" x14ac:dyDescent="0.2">
      <c r="A32" s="78" t="s">
        <v>411</v>
      </c>
      <c r="B32" s="27">
        <v>171636.91</v>
      </c>
      <c r="C32" s="27">
        <v>216937.59615</v>
      </c>
      <c r="D32" s="27">
        <v>228382.18499754</v>
      </c>
      <c r="E32" s="27">
        <v>248728.48124009001</v>
      </c>
      <c r="F32" s="89">
        <v>254138.08942800999</v>
      </c>
      <c r="G32" s="89">
        <v>308276.8</v>
      </c>
      <c r="H32" s="27">
        <v>380366.6</v>
      </c>
      <c r="I32" s="90">
        <v>450323.25395231898</v>
      </c>
      <c r="J32" s="90">
        <v>511852.37124772999</v>
      </c>
      <c r="K32" s="27">
        <v>573838.06357900996</v>
      </c>
      <c r="L32" s="79">
        <v>651343.30000000005</v>
      </c>
      <c r="M32" s="79">
        <v>599621.4</v>
      </c>
      <c r="N32" s="79">
        <v>594200.30000000005</v>
      </c>
      <c r="O32" s="92">
        <v>580805.44041679997</v>
      </c>
      <c r="P32" s="92">
        <v>604626</v>
      </c>
      <c r="Q32" s="95">
        <v>635120.88754110003</v>
      </c>
      <c r="R32" s="86">
        <v>615915.50531952002</v>
      </c>
      <c r="S32" s="29">
        <v>610662.08022042015</v>
      </c>
      <c r="T32" s="28">
        <v>565070.95804842701</v>
      </c>
      <c r="U32" s="7">
        <v>591026.09923127096</v>
      </c>
      <c r="V32" s="83"/>
    </row>
    <row r="33" spans="1:22" x14ac:dyDescent="0.2">
      <c r="A33" s="78" t="s">
        <v>412</v>
      </c>
      <c r="B33" s="27">
        <v>6093</v>
      </c>
      <c r="C33" s="27">
        <v>5412.4</v>
      </c>
      <c r="D33" s="27">
        <v>5069.3013000000001</v>
      </c>
      <c r="E33" s="27">
        <v>5574.6882550800001</v>
      </c>
      <c r="F33" s="89">
        <v>9248.0773880500001</v>
      </c>
      <c r="G33" s="89">
        <v>8894.7999999999993</v>
      </c>
      <c r="H33" s="27">
        <v>12185.4</v>
      </c>
      <c r="I33" s="90">
        <v>15895.293982319999</v>
      </c>
      <c r="J33" s="90">
        <v>17883.41828098</v>
      </c>
      <c r="K33" s="27">
        <v>16175.75687044</v>
      </c>
      <c r="L33" s="79">
        <v>17193.5</v>
      </c>
      <c r="M33" s="79">
        <v>18347.7</v>
      </c>
      <c r="N33" s="79">
        <v>20209.900000000001</v>
      </c>
      <c r="O33" s="92">
        <v>20021.464178949998</v>
      </c>
      <c r="P33" s="92">
        <v>22820.9</v>
      </c>
      <c r="Q33" s="95">
        <v>44152.252049479997</v>
      </c>
      <c r="R33" s="86">
        <v>31400.240074469999</v>
      </c>
      <c r="S33" s="29">
        <v>34926.253064329998</v>
      </c>
      <c r="T33" s="28">
        <v>24468.03371544</v>
      </c>
      <c r="U33" s="7">
        <v>20264.478013799999</v>
      </c>
      <c r="V33" s="83"/>
    </row>
    <row r="34" spans="1:22" x14ac:dyDescent="0.2">
      <c r="A34" s="78" t="s">
        <v>413</v>
      </c>
      <c r="B34" s="27">
        <v>7575.83</v>
      </c>
      <c r="C34" s="27">
        <v>4789.0621586099996</v>
      </c>
      <c r="D34" s="27">
        <v>12980.15932708</v>
      </c>
      <c r="E34" s="27">
        <v>17391.588732659999</v>
      </c>
      <c r="F34" s="89">
        <v>19878.313468159999</v>
      </c>
      <c r="G34" s="89">
        <v>23304</v>
      </c>
      <c r="H34" s="27">
        <v>17180.8</v>
      </c>
      <c r="I34" s="90">
        <v>20852.540172789999</v>
      </c>
      <c r="J34" s="90">
        <v>22718.43464793</v>
      </c>
      <c r="K34" s="27">
        <v>25139.149642552002</v>
      </c>
      <c r="L34" s="79">
        <v>23706.3</v>
      </c>
      <c r="M34" s="79">
        <v>30486.2</v>
      </c>
      <c r="N34" s="79">
        <v>30311.599999999999</v>
      </c>
      <c r="O34" s="92">
        <v>34261.678447459999</v>
      </c>
      <c r="P34" s="92">
        <v>36617</v>
      </c>
      <c r="Q34" s="95">
        <v>39295.42122728</v>
      </c>
      <c r="R34" s="86">
        <v>34005.649848879999</v>
      </c>
      <c r="S34" s="29">
        <v>29046.708072402998</v>
      </c>
      <c r="T34" s="28">
        <v>38815.703963911998</v>
      </c>
      <c r="U34" s="7">
        <v>31052.755773589</v>
      </c>
      <c r="V34" s="83"/>
    </row>
    <row r="35" spans="1:22" x14ac:dyDescent="0.2">
      <c r="F35" s="91"/>
      <c r="G35" s="91"/>
      <c r="H35" s="27"/>
      <c r="J35" s="26"/>
      <c r="K35" s="26"/>
      <c r="L35" s="17"/>
      <c r="M35" s="17"/>
      <c r="N35" s="17"/>
      <c r="S35" s="70"/>
      <c r="V35" s="83"/>
    </row>
    <row r="36" spans="1:22" x14ac:dyDescent="0.2">
      <c r="A36" s="75" t="s">
        <v>414</v>
      </c>
      <c r="B36" s="76">
        <f t="shared" ref="B36:O36" si="6">SUM(B37:B38)</f>
        <v>7751.2099999999991</v>
      </c>
      <c r="C36" s="76">
        <f t="shared" si="6"/>
        <v>8852.7052499999991</v>
      </c>
      <c r="D36" s="76">
        <f t="shared" si="6"/>
        <v>10181.896848910001</v>
      </c>
      <c r="E36" s="76">
        <f t="shared" si="6"/>
        <v>9818.7952413399998</v>
      </c>
      <c r="F36" s="76">
        <f t="shared" si="6"/>
        <v>10772.615430010001</v>
      </c>
      <c r="G36" s="76">
        <f t="shared" si="6"/>
        <v>12471.2</v>
      </c>
      <c r="H36" s="76">
        <f t="shared" si="6"/>
        <v>17057.5</v>
      </c>
      <c r="I36" s="76">
        <f t="shared" si="6"/>
        <v>23477.850788193002</v>
      </c>
      <c r="J36" s="76">
        <f t="shared" si="6"/>
        <v>26736.101507679999</v>
      </c>
      <c r="K36" s="76">
        <f t="shared" si="6"/>
        <v>30103.668713370003</v>
      </c>
      <c r="L36" s="76">
        <f t="shared" si="6"/>
        <v>33694.6</v>
      </c>
      <c r="M36" s="76">
        <f t="shared" si="6"/>
        <v>31151.9</v>
      </c>
      <c r="N36" s="76">
        <f t="shared" si="6"/>
        <v>38511.300000000003</v>
      </c>
      <c r="O36" s="76">
        <f t="shared" si="6"/>
        <v>40124.564024799998</v>
      </c>
      <c r="P36" s="76">
        <f t="shared" ref="P36:U36" si="7">SUM(P37:P38)</f>
        <v>45601.4</v>
      </c>
      <c r="Q36" s="76">
        <f t="shared" si="7"/>
        <v>42430.699385690001</v>
      </c>
      <c r="R36" s="76">
        <f t="shared" si="7"/>
        <v>41673.862325850001</v>
      </c>
      <c r="S36" s="76">
        <f t="shared" si="7"/>
        <v>44609.746357433003</v>
      </c>
      <c r="T36" s="76">
        <f t="shared" si="7"/>
        <v>43737.547468460005</v>
      </c>
      <c r="U36" s="76">
        <f t="shared" si="7"/>
        <v>55683.116455709998</v>
      </c>
      <c r="V36" s="83"/>
    </row>
    <row r="37" spans="1:22" x14ac:dyDescent="0.2">
      <c r="A37" s="78" t="s">
        <v>415</v>
      </c>
      <c r="B37" s="27">
        <v>2184.81</v>
      </c>
      <c r="C37" s="27">
        <v>2078.20525</v>
      </c>
      <c r="D37" s="27">
        <v>2570.4968489100002</v>
      </c>
      <c r="E37" s="27">
        <v>2554.2469411400002</v>
      </c>
      <c r="F37" s="89">
        <v>2867.9190553100002</v>
      </c>
      <c r="G37" s="89">
        <v>3106.5</v>
      </c>
      <c r="H37" s="27">
        <v>12888.4</v>
      </c>
      <c r="I37" s="90">
        <v>17718.329360593001</v>
      </c>
      <c r="J37" s="90">
        <v>18904.667462379999</v>
      </c>
      <c r="K37" s="27">
        <v>21314.484190970001</v>
      </c>
      <c r="L37" s="79">
        <v>24314.5</v>
      </c>
      <c r="M37" s="79">
        <v>23028.5</v>
      </c>
      <c r="N37" s="79">
        <v>29722.9</v>
      </c>
      <c r="O37" s="29">
        <v>28499.6562581</v>
      </c>
      <c r="P37" s="29">
        <v>31983.4</v>
      </c>
      <c r="Q37" s="29">
        <v>27000.03902109</v>
      </c>
      <c r="R37" s="86">
        <v>28286.13957155</v>
      </c>
      <c r="S37" s="29">
        <v>31157.709943233</v>
      </c>
      <c r="T37" s="28">
        <v>30841.666000590001</v>
      </c>
      <c r="V37" s="83"/>
    </row>
    <row r="38" spans="1:22" x14ac:dyDescent="0.2">
      <c r="A38" s="78" t="s">
        <v>416</v>
      </c>
      <c r="B38" s="27">
        <v>5566.4</v>
      </c>
      <c r="C38" s="27">
        <v>6774.5</v>
      </c>
      <c r="D38" s="27">
        <v>7611.4</v>
      </c>
      <c r="E38" s="27">
        <v>7264.5483002000001</v>
      </c>
      <c r="F38" s="89">
        <v>7904.6963747</v>
      </c>
      <c r="G38" s="89">
        <v>9364.7000000000007</v>
      </c>
      <c r="H38" s="27">
        <v>4169.1000000000004</v>
      </c>
      <c r="I38" s="90">
        <v>5759.5214275999997</v>
      </c>
      <c r="J38" s="90">
        <v>7831.4340453000004</v>
      </c>
      <c r="K38" s="27">
        <v>8789.1845224000008</v>
      </c>
      <c r="L38" s="79">
        <v>9380.1</v>
      </c>
      <c r="M38" s="79">
        <v>8123.4</v>
      </c>
      <c r="N38" s="79">
        <v>8788.4</v>
      </c>
      <c r="O38" s="29">
        <v>11624.9077667</v>
      </c>
      <c r="P38" s="29">
        <v>13618</v>
      </c>
      <c r="Q38" s="29">
        <v>15430.6603646</v>
      </c>
      <c r="R38" s="86">
        <v>13387.722754300001</v>
      </c>
      <c r="S38" s="29">
        <v>13452.0364142</v>
      </c>
      <c r="T38" s="28">
        <v>12895.88146787</v>
      </c>
      <c r="U38" s="7">
        <v>55683.116455709998</v>
      </c>
      <c r="V38" s="83"/>
    </row>
    <row r="39" spans="1:22" x14ac:dyDescent="0.2">
      <c r="F39" s="91"/>
      <c r="G39" s="91"/>
      <c r="H39" s="27"/>
      <c r="J39" s="26"/>
      <c r="K39" s="26"/>
      <c r="L39" s="17"/>
      <c r="M39" s="17"/>
      <c r="N39" s="17"/>
      <c r="S39" s="70"/>
      <c r="V39" s="83"/>
    </row>
    <row r="40" spans="1:22" x14ac:dyDescent="0.2">
      <c r="A40" s="75" t="s">
        <v>417</v>
      </c>
      <c r="B40" s="76">
        <f t="shared" ref="B40:O40" si="8">SUM(B41:B44)</f>
        <v>104518.95000000001</v>
      </c>
      <c r="C40" s="76">
        <f t="shared" si="8"/>
        <v>119378.94526904001</v>
      </c>
      <c r="D40" s="76">
        <f t="shared" si="8"/>
        <v>147909.58724432997</v>
      </c>
      <c r="E40" s="76">
        <f t="shared" si="8"/>
        <v>155964.07038634297</v>
      </c>
      <c r="F40" s="76">
        <f t="shared" si="8"/>
        <v>192263.75587446001</v>
      </c>
      <c r="G40" s="76">
        <f t="shared" si="8"/>
        <v>225671.19999999998</v>
      </c>
      <c r="H40" s="76">
        <f t="shared" si="8"/>
        <v>311525.59999999998</v>
      </c>
      <c r="I40" s="76">
        <f t="shared" si="8"/>
        <v>369219.15163456002</v>
      </c>
      <c r="J40" s="76">
        <f t="shared" si="8"/>
        <v>407965.75175112998</v>
      </c>
      <c r="K40" s="76">
        <f t="shared" si="8"/>
        <v>428413.50628873607</v>
      </c>
      <c r="L40" s="76">
        <f t="shared" si="8"/>
        <v>467431.80000000005</v>
      </c>
      <c r="M40" s="76">
        <f t="shared" si="8"/>
        <v>519842.8</v>
      </c>
      <c r="N40" s="76">
        <f t="shared" si="8"/>
        <v>573706.6</v>
      </c>
      <c r="O40" s="76">
        <f t="shared" si="8"/>
        <v>654083.46266670001</v>
      </c>
      <c r="P40" s="76">
        <f t="shared" ref="P40:U40" si="9">SUM(P41:P44)</f>
        <v>690087.70000000007</v>
      </c>
      <c r="Q40" s="76">
        <f t="shared" si="9"/>
        <v>746250.55958639993</v>
      </c>
      <c r="R40" s="76">
        <f t="shared" si="9"/>
        <v>823696.98629650997</v>
      </c>
      <c r="S40" s="76">
        <f t="shared" si="9"/>
        <v>892440.74513768998</v>
      </c>
      <c r="T40" s="76">
        <f t="shared" si="9"/>
        <v>859010.55123543495</v>
      </c>
      <c r="U40" s="76">
        <f t="shared" si="9"/>
        <v>940238.54032222601</v>
      </c>
      <c r="V40" s="83"/>
    </row>
    <row r="41" spans="1:22" x14ac:dyDescent="0.2">
      <c r="A41" s="78" t="s">
        <v>418</v>
      </c>
      <c r="B41" s="27">
        <v>27541.8</v>
      </c>
      <c r="C41" s="27">
        <v>33243.155599999998</v>
      </c>
      <c r="D41" s="27">
        <v>45154.71</v>
      </c>
      <c r="E41" s="27">
        <v>36462.38389117</v>
      </c>
      <c r="F41" s="89">
        <v>46124.522589259999</v>
      </c>
      <c r="G41" s="89">
        <v>55276.6</v>
      </c>
      <c r="H41" s="27">
        <v>74797.399999999994</v>
      </c>
      <c r="I41" s="90">
        <v>96195.570674620001</v>
      </c>
      <c r="J41" s="90">
        <v>99458.356095759998</v>
      </c>
      <c r="K41" s="27">
        <v>96660.340135420003</v>
      </c>
      <c r="L41" s="90">
        <v>88625.3</v>
      </c>
      <c r="M41" s="90">
        <v>101299</v>
      </c>
      <c r="N41" s="90">
        <v>100167.5</v>
      </c>
      <c r="O41" s="29">
        <v>133888.52074422</v>
      </c>
      <c r="P41" s="29">
        <v>124749.2</v>
      </c>
      <c r="Q41" s="29">
        <v>110725.41746721001</v>
      </c>
      <c r="R41" s="86">
        <v>130367.10648028999</v>
      </c>
      <c r="S41" s="29">
        <v>158793.04727069999</v>
      </c>
      <c r="T41" s="28">
        <v>148832.000174841</v>
      </c>
      <c r="U41" s="7">
        <v>215561.82593972</v>
      </c>
      <c r="V41" s="83"/>
    </row>
    <row r="42" spans="1:22" x14ac:dyDescent="0.2">
      <c r="A42" s="78" t="s">
        <v>419</v>
      </c>
      <c r="B42" s="27">
        <v>48203.55</v>
      </c>
      <c r="C42" s="27">
        <v>56215.289669040001</v>
      </c>
      <c r="D42" s="27">
        <v>69859.487244329997</v>
      </c>
      <c r="E42" s="27">
        <v>85947.501320772993</v>
      </c>
      <c r="F42" s="89">
        <v>102294.3661035</v>
      </c>
      <c r="G42" s="89">
        <v>124968.7</v>
      </c>
      <c r="H42" s="27">
        <v>182128.3</v>
      </c>
      <c r="I42" s="90">
        <v>205028.44898484001</v>
      </c>
      <c r="J42" s="90">
        <v>224126.38532887</v>
      </c>
      <c r="K42" s="27">
        <v>241373.45272401601</v>
      </c>
      <c r="L42" s="90">
        <v>278557.90000000002</v>
      </c>
      <c r="M42" s="90">
        <v>301940.2</v>
      </c>
      <c r="N42" s="90">
        <v>342445.7</v>
      </c>
      <c r="O42" s="29">
        <v>374767.17133377999</v>
      </c>
      <c r="P42" s="29">
        <v>416930.4</v>
      </c>
      <c r="Q42" s="29">
        <v>469658.24157638999</v>
      </c>
      <c r="R42" s="86">
        <v>529959.79683092004</v>
      </c>
      <c r="S42" s="29">
        <v>555910.03281149</v>
      </c>
      <c r="T42" s="28">
        <v>529025.62317906402</v>
      </c>
      <c r="U42" s="7">
        <v>539654.913958736</v>
      </c>
      <c r="V42" s="83"/>
    </row>
    <row r="43" spans="1:22" x14ac:dyDescent="0.2">
      <c r="A43" s="78" t="s">
        <v>420</v>
      </c>
      <c r="B43" s="27">
        <v>28241.5</v>
      </c>
      <c r="C43" s="27">
        <v>29477.9</v>
      </c>
      <c r="D43" s="27">
        <v>32393.89</v>
      </c>
      <c r="E43" s="27">
        <v>32984.720000000001</v>
      </c>
      <c r="F43" s="89">
        <v>43215.25</v>
      </c>
      <c r="G43" s="89">
        <v>44386.400000000001</v>
      </c>
      <c r="H43" s="27">
        <v>52963.199999999997</v>
      </c>
      <c r="I43" s="90">
        <v>66154.81</v>
      </c>
      <c r="J43" s="90">
        <v>79250.12</v>
      </c>
      <c r="K43" s="27">
        <v>88292.91</v>
      </c>
      <c r="L43" s="90">
        <v>98026.1</v>
      </c>
      <c r="M43" s="90">
        <v>114208.5</v>
      </c>
      <c r="N43" s="90">
        <v>128524</v>
      </c>
      <c r="O43" s="29">
        <v>142645.85999999999</v>
      </c>
      <c r="P43" s="29">
        <v>145562.20000000001</v>
      </c>
      <c r="Q43" s="29">
        <v>162934.29999999999</v>
      </c>
      <c r="R43" s="86">
        <v>160387.23000000001</v>
      </c>
      <c r="S43" s="29">
        <v>174867.65</v>
      </c>
      <c r="T43" s="28">
        <v>178236.94</v>
      </c>
      <c r="U43" s="7">
        <v>182150.24</v>
      </c>
      <c r="V43" s="83"/>
    </row>
    <row r="44" spans="1:22" x14ac:dyDescent="0.2">
      <c r="A44" s="78" t="s">
        <v>421</v>
      </c>
      <c r="B44" s="27">
        <v>532.1</v>
      </c>
      <c r="C44" s="27">
        <v>442.6</v>
      </c>
      <c r="D44" s="27">
        <v>501.5</v>
      </c>
      <c r="E44" s="27">
        <v>569.46517440000002</v>
      </c>
      <c r="F44" s="89">
        <v>629.61718169999995</v>
      </c>
      <c r="G44" s="89">
        <v>1039.5</v>
      </c>
      <c r="H44" s="27">
        <v>1636.7</v>
      </c>
      <c r="I44" s="90">
        <v>1840.3219750999999</v>
      </c>
      <c r="J44" s="90">
        <v>5130.8903264999999</v>
      </c>
      <c r="K44" s="27">
        <v>2086.8034293000001</v>
      </c>
      <c r="L44" s="90">
        <v>2222.5</v>
      </c>
      <c r="M44" s="90">
        <v>2395.1</v>
      </c>
      <c r="N44" s="90">
        <v>2569.4</v>
      </c>
      <c r="O44" s="29">
        <v>2781.9105887000001</v>
      </c>
      <c r="P44" s="29">
        <v>2845.9</v>
      </c>
      <c r="Q44" s="29">
        <v>2932.6005427999999</v>
      </c>
      <c r="R44" s="86">
        <v>2982.8529853</v>
      </c>
      <c r="S44" s="29">
        <v>2870.0150555</v>
      </c>
      <c r="T44" s="28">
        <v>2915.9878815299999</v>
      </c>
      <c r="U44" s="7">
        <v>2871.5604237699999</v>
      </c>
      <c r="V44" s="83"/>
    </row>
    <row r="45" spans="1:22" x14ac:dyDescent="0.2">
      <c r="C45" s="93"/>
      <c r="D45" s="93"/>
      <c r="E45" s="93"/>
      <c r="F45" s="93"/>
      <c r="G45" s="93"/>
      <c r="H45" s="93"/>
      <c r="I45" s="93"/>
      <c r="J45" s="93"/>
      <c r="K45" s="93"/>
      <c r="L45" s="93"/>
      <c r="M45" s="93"/>
      <c r="N45" s="93"/>
      <c r="S45" s="70"/>
      <c r="V45" s="83"/>
    </row>
    <row r="46" spans="1:22" x14ac:dyDescent="0.2">
      <c r="A46" s="75" t="s">
        <v>99</v>
      </c>
      <c r="B46" s="76">
        <f t="shared" ref="B46:K46" si="10">SUM(B48:B50)</f>
        <v>342808.03</v>
      </c>
      <c r="C46" s="76">
        <f t="shared" si="10"/>
        <v>398797.91121334501</v>
      </c>
      <c r="D46" s="76">
        <f t="shared" si="10"/>
        <v>412768.96016665001</v>
      </c>
      <c r="E46" s="76">
        <f t="shared" si="10"/>
        <v>465155.09418017999</v>
      </c>
      <c r="F46" s="76">
        <f t="shared" si="10"/>
        <v>560478.90116700006</v>
      </c>
      <c r="G46" s="76">
        <f t="shared" si="10"/>
        <v>687558</v>
      </c>
      <c r="H46" s="76">
        <f t="shared" si="10"/>
        <v>914271.2</v>
      </c>
      <c r="I46" s="76">
        <f t="shared" si="10"/>
        <v>1113773.2010176501</v>
      </c>
      <c r="J46" s="76">
        <f t="shared" si="10"/>
        <v>1236578.50659627</v>
      </c>
      <c r="K46" s="76">
        <f t="shared" si="10"/>
        <v>1355265.4896649099</v>
      </c>
      <c r="L46" s="76">
        <f t="shared" ref="L46:R46" si="11">SUM(L47:L50)</f>
        <v>1537605.94</v>
      </c>
      <c r="M46" s="76">
        <f t="shared" si="11"/>
        <v>1622221.1</v>
      </c>
      <c r="N46" s="76">
        <f t="shared" si="11"/>
        <v>1719662.6</v>
      </c>
      <c r="O46" s="76">
        <f t="shared" si="11"/>
        <v>1901692.4564009679</v>
      </c>
      <c r="P46" s="76">
        <f t="shared" si="11"/>
        <v>2028836</v>
      </c>
      <c r="Q46" s="76">
        <f t="shared" si="11"/>
        <v>2133127.2734533763</v>
      </c>
      <c r="R46" s="76">
        <f t="shared" si="11"/>
        <v>2291713.4077739199</v>
      </c>
      <c r="S46" s="76">
        <f>SUM(S47:S50)</f>
        <v>2411116.3208775008</v>
      </c>
      <c r="T46" s="76">
        <f>SUM(T47:T50)</f>
        <v>2494207.6702304198</v>
      </c>
      <c r="U46" s="76">
        <f>SUM(U47:U50)</f>
        <v>2667639.7607113402</v>
      </c>
      <c r="V46" s="83"/>
    </row>
    <row r="47" spans="1:22" x14ac:dyDescent="0.2">
      <c r="A47" s="78" t="s">
        <v>422</v>
      </c>
      <c r="B47" s="105"/>
      <c r="C47" s="105"/>
      <c r="D47" s="105"/>
      <c r="E47" s="105"/>
      <c r="F47" s="105"/>
      <c r="G47" s="105"/>
      <c r="H47" s="105"/>
      <c r="I47" s="105"/>
      <c r="J47" s="105"/>
      <c r="K47" s="105"/>
      <c r="L47" s="27">
        <v>488.3</v>
      </c>
      <c r="M47" s="27">
        <v>3535</v>
      </c>
      <c r="N47" s="27">
        <v>12523.3</v>
      </c>
      <c r="O47" s="92">
        <v>19748.5869619</v>
      </c>
      <c r="P47" s="92">
        <v>21821.599999999999</v>
      </c>
      <c r="Q47" s="92">
        <v>30203.38</v>
      </c>
      <c r="R47" s="86">
        <v>33603.020720200002</v>
      </c>
      <c r="S47" s="29">
        <v>38590.809182999998</v>
      </c>
      <c r="T47" s="28">
        <v>31757.84981009</v>
      </c>
      <c r="U47" s="7">
        <v>31752.593147889998</v>
      </c>
      <c r="V47" s="83"/>
    </row>
    <row r="48" spans="1:22" x14ac:dyDescent="0.2">
      <c r="A48" s="78" t="s">
        <v>423</v>
      </c>
      <c r="B48" s="27">
        <v>35711.919999999998</v>
      </c>
      <c r="C48" s="27">
        <v>41640.656413345001</v>
      </c>
      <c r="D48" s="27">
        <v>39194.424477649998</v>
      </c>
      <c r="E48" s="27">
        <v>44309.91429506</v>
      </c>
      <c r="F48" s="89">
        <v>51592.97554046</v>
      </c>
      <c r="G48" s="89">
        <v>59682.7</v>
      </c>
      <c r="H48" s="27">
        <v>102631.8</v>
      </c>
      <c r="I48" s="90">
        <v>148253.96887871</v>
      </c>
      <c r="J48" s="90">
        <v>129074.72826248</v>
      </c>
      <c r="K48" s="27">
        <v>140604.66342212001</v>
      </c>
      <c r="L48" s="90">
        <v>241831.74</v>
      </c>
      <c r="M48" s="90">
        <v>225542.7</v>
      </c>
      <c r="N48" s="90">
        <v>237343.6</v>
      </c>
      <c r="O48" s="92">
        <v>264486.83287026797</v>
      </c>
      <c r="P48" s="92">
        <v>290559.90000000002</v>
      </c>
      <c r="Q48" s="92">
        <v>309240.92385860998</v>
      </c>
      <c r="R48" s="86">
        <v>333614.53691960999</v>
      </c>
      <c r="S48" s="29">
        <v>340398.64110470098</v>
      </c>
      <c r="T48" s="28">
        <v>292184.40577528701</v>
      </c>
      <c r="U48" s="7">
        <v>378220.52091188001</v>
      </c>
      <c r="V48" s="83"/>
    </row>
    <row r="49" spans="1:22" x14ac:dyDescent="0.2">
      <c r="A49" s="78" t="s">
        <v>424</v>
      </c>
      <c r="B49" s="27">
        <v>844.4</v>
      </c>
      <c r="C49" s="27">
        <v>979.25480000000005</v>
      </c>
      <c r="D49" s="27">
        <v>1081.757689</v>
      </c>
      <c r="E49" s="27">
        <v>1047.33364377</v>
      </c>
      <c r="F49" s="89">
        <v>1199.4468220399999</v>
      </c>
      <c r="G49" s="89">
        <v>1440.5</v>
      </c>
      <c r="H49" s="27">
        <v>1890.9</v>
      </c>
      <c r="I49" s="90">
        <v>2430.7821598400001</v>
      </c>
      <c r="J49" s="90">
        <v>2928.2825429899999</v>
      </c>
      <c r="K49" s="27">
        <v>3277.3460919899999</v>
      </c>
      <c r="L49" s="90">
        <v>3390.9</v>
      </c>
      <c r="M49" s="90">
        <v>3600.6</v>
      </c>
      <c r="N49" s="90">
        <v>3803.6</v>
      </c>
      <c r="O49" s="92">
        <v>4344.9946546000001</v>
      </c>
      <c r="P49" s="92">
        <v>5430.6</v>
      </c>
      <c r="Q49" s="92">
        <v>5899.0919001660004</v>
      </c>
      <c r="R49" s="86">
        <v>5890.91317394</v>
      </c>
      <c r="S49" s="29">
        <v>5604.1078664899997</v>
      </c>
      <c r="T49" s="28">
        <v>6353.8672161430004</v>
      </c>
      <c r="U49" s="176"/>
      <c r="V49" s="83"/>
    </row>
    <row r="50" spans="1:22" x14ac:dyDescent="0.2">
      <c r="A50" s="78" t="s">
        <v>425</v>
      </c>
      <c r="B50" s="27">
        <v>306251.71000000002</v>
      </c>
      <c r="C50" s="27">
        <v>356178</v>
      </c>
      <c r="D50" s="27">
        <v>372492.77799999999</v>
      </c>
      <c r="E50" s="27">
        <v>419797.84624134999</v>
      </c>
      <c r="F50" s="89">
        <v>507686.47880450002</v>
      </c>
      <c r="G50" s="89">
        <v>626434.80000000005</v>
      </c>
      <c r="H50" s="27">
        <v>809748.5</v>
      </c>
      <c r="I50" s="90">
        <v>963088.44997910003</v>
      </c>
      <c r="J50" s="90">
        <v>1104575.4957908001</v>
      </c>
      <c r="K50" s="27">
        <v>1211383.4801508</v>
      </c>
      <c r="L50" s="90">
        <v>1291895</v>
      </c>
      <c r="M50" s="90">
        <v>1389542.8</v>
      </c>
      <c r="N50" s="90">
        <v>1465992.1</v>
      </c>
      <c r="O50" s="92">
        <v>1613112.0419141999</v>
      </c>
      <c r="P50" s="92">
        <v>1711023.9</v>
      </c>
      <c r="Q50" s="92">
        <v>1787783.8776946</v>
      </c>
      <c r="R50" s="86">
        <v>1918604.93696017</v>
      </c>
      <c r="S50" s="29">
        <v>2026522.7627233099</v>
      </c>
      <c r="T50" s="28">
        <v>2163911.5474288999</v>
      </c>
      <c r="U50" s="7">
        <v>2257666.6466515702</v>
      </c>
      <c r="V50" s="83"/>
    </row>
    <row r="51" spans="1:22" x14ac:dyDescent="0.2">
      <c r="F51" s="91"/>
      <c r="G51" s="91"/>
      <c r="H51" s="27"/>
      <c r="J51" s="26"/>
      <c r="K51" s="26"/>
      <c r="L51" s="17"/>
      <c r="M51" s="17"/>
      <c r="N51" s="17"/>
      <c r="O51" s="94"/>
      <c r="P51" s="94"/>
      <c r="Q51" s="94"/>
      <c r="S51" s="70"/>
      <c r="V51" s="83"/>
    </row>
    <row r="52" spans="1:22" x14ac:dyDescent="0.2">
      <c r="A52" s="75" t="s">
        <v>426</v>
      </c>
      <c r="B52" s="76">
        <f t="shared" ref="B52:O52" si="12">SUM(B53:B56)</f>
        <v>10187.178000000002</v>
      </c>
      <c r="C52" s="76">
        <f t="shared" si="12"/>
        <v>10512.578481139999</v>
      </c>
      <c r="D52" s="76">
        <f t="shared" si="12"/>
        <v>11195.509764810002</v>
      </c>
      <c r="E52" s="76">
        <f t="shared" si="12"/>
        <v>13359.346206460001</v>
      </c>
      <c r="F52" s="76">
        <f t="shared" si="12"/>
        <v>14822.471900859999</v>
      </c>
      <c r="G52" s="76">
        <f t="shared" si="12"/>
        <v>18302.999999999996</v>
      </c>
      <c r="H52" s="76">
        <f t="shared" si="12"/>
        <v>22016.400000000001</v>
      </c>
      <c r="I52" s="76">
        <f t="shared" si="12"/>
        <v>35507.540686198001</v>
      </c>
      <c r="J52" s="76">
        <f t="shared" si="12"/>
        <v>35972.65433854</v>
      </c>
      <c r="K52" s="76">
        <f t="shared" si="12"/>
        <v>40594.239738049</v>
      </c>
      <c r="L52" s="76">
        <f t="shared" si="12"/>
        <v>42969.74</v>
      </c>
      <c r="M52" s="76">
        <f t="shared" si="12"/>
        <v>54828.9</v>
      </c>
      <c r="N52" s="76">
        <f t="shared" si="12"/>
        <v>56964.5</v>
      </c>
      <c r="O52" s="76">
        <f t="shared" si="12"/>
        <v>57816.369035587602</v>
      </c>
      <c r="P52" s="76">
        <f>SUM(P53:P56)</f>
        <v>57039.199999999997</v>
      </c>
      <c r="Q52" s="76">
        <f>SUM(Q53:Q56)</f>
        <v>67719.048413002703</v>
      </c>
      <c r="R52" s="76">
        <f>SUM(R53:R56)</f>
        <v>62770.119122240001</v>
      </c>
      <c r="S52" s="76">
        <f>SUM(S53:S56)</f>
        <v>63705.419779578398</v>
      </c>
      <c r="T52" s="76">
        <f>SUM(T53:T57)</f>
        <v>55243.292238077607</v>
      </c>
      <c r="U52" s="76">
        <f>SUM(U53:U57)</f>
        <v>53327.05419332</v>
      </c>
      <c r="V52" s="83"/>
    </row>
    <row r="53" spans="1:22" x14ac:dyDescent="0.2">
      <c r="A53" s="78" t="s">
        <v>427</v>
      </c>
      <c r="B53" s="27">
        <v>1341.46</v>
      </c>
      <c r="C53" s="27">
        <v>2013.9459999999999</v>
      </c>
      <c r="D53" s="27">
        <v>1458.249</v>
      </c>
      <c r="E53" s="27">
        <v>1917.7251906900001</v>
      </c>
      <c r="F53" s="89">
        <v>2842.0157272000001</v>
      </c>
      <c r="G53" s="89">
        <v>2457.8000000000002</v>
      </c>
      <c r="H53" s="89">
        <v>3547.2</v>
      </c>
      <c r="I53" s="90">
        <v>6905.8813066680004</v>
      </c>
      <c r="J53" s="90">
        <v>5791.8161294199999</v>
      </c>
      <c r="K53" s="27">
        <v>6660.4624675599998</v>
      </c>
      <c r="L53" s="90">
        <v>6338.5</v>
      </c>
      <c r="M53" s="90">
        <v>12342.4</v>
      </c>
      <c r="N53" s="90">
        <v>12412.4</v>
      </c>
      <c r="O53" s="29">
        <v>11038.209622230001</v>
      </c>
      <c r="P53" s="29">
        <v>9481.6</v>
      </c>
      <c r="Q53" s="29">
        <v>10815.528677103999</v>
      </c>
      <c r="R53" s="86">
        <v>10568.41473803</v>
      </c>
      <c r="S53" s="29">
        <v>11109.585469289999</v>
      </c>
      <c r="T53" s="28">
        <v>8535.5728704199992</v>
      </c>
      <c r="U53" s="6">
        <v>8697.1663296400002</v>
      </c>
      <c r="V53" s="83"/>
    </row>
    <row r="54" spans="1:22" x14ac:dyDescent="0.2">
      <c r="A54" s="78" t="s">
        <v>428</v>
      </c>
      <c r="B54" s="27">
        <v>6709.0280000000002</v>
      </c>
      <c r="C54" s="27">
        <v>6543.8930922400004</v>
      </c>
      <c r="D54" s="27">
        <v>8422.8621223400005</v>
      </c>
      <c r="E54" s="27">
        <v>8116.3519999</v>
      </c>
      <c r="F54" s="89">
        <v>8851.6603759499994</v>
      </c>
      <c r="G54" s="89">
        <v>11669.8</v>
      </c>
      <c r="H54" s="89">
        <v>14573.7</v>
      </c>
      <c r="I54" s="90">
        <v>21822.287473619999</v>
      </c>
      <c r="J54" s="90">
        <v>25819.654442547999</v>
      </c>
      <c r="K54" s="27">
        <v>27785.808536543998</v>
      </c>
      <c r="L54" s="90">
        <v>30490.639999999999</v>
      </c>
      <c r="M54" s="90">
        <v>34743.1</v>
      </c>
      <c r="N54" s="90">
        <v>37490.9</v>
      </c>
      <c r="O54" s="29">
        <v>38354.95665606</v>
      </c>
      <c r="P54" s="29">
        <v>38174.9</v>
      </c>
      <c r="Q54" s="29">
        <v>47042.637162008701</v>
      </c>
      <c r="R54" s="86">
        <v>43220.491514200003</v>
      </c>
      <c r="S54" s="29">
        <v>41688.2111393784</v>
      </c>
      <c r="T54" s="28">
        <v>37541.331014027601</v>
      </c>
      <c r="U54" s="7">
        <v>37665.548946559997</v>
      </c>
      <c r="V54" s="83"/>
    </row>
    <row r="55" spans="1:22" x14ac:dyDescent="0.2">
      <c r="A55" s="78" t="s">
        <v>429</v>
      </c>
      <c r="B55" s="27">
        <v>1927.5</v>
      </c>
      <c r="C55" s="27">
        <v>1697.9960000000001</v>
      </c>
      <c r="D55" s="27">
        <v>1096.1964</v>
      </c>
      <c r="E55" s="27">
        <v>3083.7277358199999</v>
      </c>
      <c r="F55" s="89">
        <v>2900.9198778</v>
      </c>
      <c r="G55" s="89">
        <v>3920.8</v>
      </c>
      <c r="H55" s="89">
        <v>3625.5</v>
      </c>
      <c r="I55" s="90">
        <v>6457.9627934999999</v>
      </c>
      <c r="J55" s="90">
        <v>3889.7066439199998</v>
      </c>
      <c r="K55" s="27">
        <v>5456.9421029320001</v>
      </c>
      <c r="L55" s="90">
        <v>5622.7</v>
      </c>
      <c r="M55" s="90">
        <v>6926.3</v>
      </c>
      <c r="N55" s="90">
        <v>6268.6</v>
      </c>
      <c r="O55" s="29">
        <v>7283.3722888876</v>
      </c>
      <c r="P55" s="29">
        <v>8536.1</v>
      </c>
      <c r="Q55" s="29">
        <v>8718.94844706</v>
      </c>
      <c r="R55" s="86">
        <v>7815.9990352900004</v>
      </c>
      <c r="S55" s="29">
        <v>9414.7013587500005</v>
      </c>
      <c r="T55" s="28">
        <v>7989.1287941600003</v>
      </c>
      <c r="U55" s="7">
        <v>6964.3389171199997</v>
      </c>
      <c r="V55" s="83"/>
    </row>
    <row r="56" spans="1:22" x14ac:dyDescent="0.2">
      <c r="A56" s="78" t="s">
        <v>430</v>
      </c>
      <c r="B56" s="27">
        <v>209.19</v>
      </c>
      <c r="C56" s="27">
        <v>256.74338890000001</v>
      </c>
      <c r="D56" s="27">
        <v>218.20224246999999</v>
      </c>
      <c r="E56" s="27">
        <v>241.54128005000001</v>
      </c>
      <c r="F56" s="89">
        <v>227.87591990999999</v>
      </c>
      <c r="G56" s="89">
        <v>254.6</v>
      </c>
      <c r="H56" s="89">
        <v>270</v>
      </c>
      <c r="I56" s="90">
        <v>321.40911240999998</v>
      </c>
      <c r="J56" s="90">
        <v>471.47712265199999</v>
      </c>
      <c r="K56" s="27">
        <v>691.02663101300004</v>
      </c>
      <c r="L56" s="90">
        <v>517.9</v>
      </c>
      <c r="M56" s="90">
        <v>817.1</v>
      </c>
      <c r="N56" s="90">
        <v>792.6</v>
      </c>
      <c r="O56" s="29">
        <v>1139.8304684100001</v>
      </c>
      <c r="P56" s="29">
        <v>846.6</v>
      </c>
      <c r="Q56" s="29">
        <v>1141.93412683</v>
      </c>
      <c r="R56" s="86">
        <v>1165.21383472</v>
      </c>
      <c r="S56" s="29">
        <v>1492.9218121599999</v>
      </c>
      <c r="T56" s="28">
        <v>1089.3466067100001</v>
      </c>
      <c r="U56" s="23"/>
      <c r="V56" s="83"/>
    </row>
    <row r="57" spans="1:22" ht="25.5" x14ac:dyDescent="0.2">
      <c r="A57" s="78" t="s">
        <v>431</v>
      </c>
      <c r="B57" s="27"/>
      <c r="C57" s="27"/>
      <c r="D57" s="27"/>
      <c r="E57" s="27"/>
      <c r="F57" s="89"/>
      <c r="G57" s="89"/>
      <c r="H57" s="89"/>
      <c r="I57" s="90"/>
      <c r="J57" s="90"/>
      <c r="K57" s="27"/>
      <c r="L57" s="90"/>
      <c r="M57" s="90"/>
      <c r="N57" s="90"/>
      <c r="O57" s="106">
        <v>0</v>
      </c>
      <c r="P57" s="106">
        <v>0</v>
      </c>
      <c r="Q57" s="106">
        <v>0</v>
      </c>
      <c r="R57" s="107">
        <v>0</v>
      </c>
      <c r="S57" s="106">
        <v>0</v>
      </c>
      <c r="T57" s="108">
        <v>87.912952759999996</v>
      </c>
      <c r="U57" s="23"/>
      <c r="V57" s="83"/>
    </row>
    <row r="58" spans="1:22" x14ac:dyDescent="0.2">
      <c r="C58" s="93"/>
      <c r="D58" s="93"/>
      <c r="E58" s="93"/>
      <c r="F58" s="93"/>
      <c r="G58" s="93"/>
      <c r="H58" s="93"/>
      <c r="I58" s="93"/>
      <c r="J58" s="93"/>
      <c r="K58" s="93"/>
      <c r="L58" s="93"/>
      <c r="M58" s="93"/>
      <c r="N58" s="93"/>
      <c r="S58" s="70"/>
      <c r="V58" s="83"/>
    </row>
    <row r="59" spans="1:22" x14ac:dyDescent="0.2">
      <c r="A59" s="75" t="s">
        <v>101</v>
      </c>
      <c r="B59" s="76">
        <f t="shared" ref="B59:O59" si="13">SUM(B60:B64)</f>
        <v>332897</v>
      </c>
      <c r="C59" s="76">
        <f t="shared" si="13"/>
        <v>383634.09639455995</v>
      </c>
      <c r="D59" s="76">
        <f t="shared" si="13"/>
        <v>440157.38489163917</v>
      </c>
      <c r="E59" s="76">
        <f t="shared" si="13"/>
        <v>500306.23694279004</v>
      </c>
      <c r="F59" s="76">
        <f t="shared" si="13"/>
        <v>577246.85181749007</v>
      </c>
      <c r="G59" s="76">
        <f t="shared" si="13"/>
        <v>702984.3</v>
      </c>
      <c r="H59" s="76">
        <f t="shared" si="13"/>
        <v>897790.9</v>
      </c>
      <c r="I59" s="76">
        <f t="shared" si="13"/>
        <v>1140891.6922188518</v>
      </c>
      <c r="J59" s="76">
        <f t="shared" si="13"/>
        <v>1371023.6893784294</v>
      </c>
      <c r="K59" s="76">
        <f t="shared" si="13"/>
        <v>1458260.6715981099</v>
      </c>
      <c r="L59" s="76">
        <f t="shared" si="13"/>
        <v>1639213.063237</v>
      </c>
      <c r="M59" s="76">
        <f t="shared" si="13"/>
        <v>1811806.6</v>
      </c>
      <c r="N59" s="76">
        <f t="shared" si="13"/>
        <v>1979497</v>
      </c>
      <c r="O59" s="76">
        <f t="shared" si="13"/>
        <v>2179758.9247433548</v>
      </c>
      <c r="P59" s="76">
        <f t="shared" ref="P59:U59" si="14">SUM(P60:P64)</f>
        <v>2339983.7999999998</v>
      </c>
      <c r="Q59" s="76">
        <f t="shared" si="14"/>
        <v>2528238.2508975579</v>
      </c>
      <c r="R59" s="76">
        <f t="shared" si="14"/>
        <v>2564425.4033734221</v>
      </c>
      <c r="S59" s="76">
        <f t="shared" si="14"/>
        <v>2650005.1852053218</v>
      </c>
      <c r="T59" s="76">
        <f t="shared" si="14"/>
        <v>2511684.883358866</v>
      </c>
      <c r="U59" s="76">
        <f t="shared" si="14"/>
        <v>2564489.1790203196</v>
      </c>
      <c r="V59" s="83"/>
    </row>
    <row r="60" spans="1:22" x14ac:dyDescent="0.2">
      <c r="A60" s="78" t="s">
        <v>432</v>
      </c>
      <c r="B60" s="27">
        <v>2233.8000000000002</v>
      </c>
      <c r="C60" s="27">
        <v>2157.3000000000002</v>
      </c>
      <c r="D60" s="27">
        <v>4162.6000000000004</v>
      </c>
      <c r="E60" s="27">
        <v>1838.038</v>
      </c>
      <c r="F60" s="89">
        <v>339.02863200000002</v>
      </c>
      <c r="G60" s="89">
        <v>361.8</v>
      </c>
      <c r="H60" s="89">
        <v>779.8</v>
      </c>
      <c r="I60" s="90">
        <v>1495.210581</v>
      </c>
      <c r="J60" s="90">
        <v>1210.528992</v>
      </c>
      <c r="K60" s="27">
        <v>4863.3050000000003</v>
      </c>
      <c r="L60" s="27">
        <v>1696.123237</v>
      </c>
      <c r="M60" s="27">
        <v>5841.8</v>
      </c>
      <c r="N60" s="27">
        <v>353.6</v>
      </c>
      <c r="O60" s="92">
        <v>0</v>
      </c>
      <c r="P60" s="92">
        <v>0</v>
      </c>
      <c r="Q60" s="92">
        <v>0</v>
      </c>
      <c r="R60" s="104">
        <v>0</v>
      </c>
      <c r="S60" s="104">
        <v>0</v>
      </c>
      <c r="T60" s="104">
        <v>0</v>
      </c>
      <c r="V60" s="83"/>
    </row>
    <row r="61" spans="1:22" x14ac:dyDescent="0.2">
      <c r="A61" s="78" t="s">
        <v>433</v>
      </c>
      <c r="B61" s="27">
        <v>2871.78</v>
      </c>
      <c r="C61" s="27">
        <v>3258.6294487700002</v>
      </c>
      <c r="D61" s="27">
        <v>3532.7932663291999</v>
      </c>
      <c r="E61" s="27">
        <v>4476.2662909299997</v>
      </c>
      <c r="F61" s="89">
        <v>5147.6392982300003</v>
      </c>
      <c r="G61" s="89">
        <v>5661</v>
      </c>
      <c r="H61" s="89">
        <v>6910.8</v>
      </c>
      <c r="I61" s="90">
        <v>8822.1385630506993</v>
      </c>
      <c r="J61" s="90">
        <v>4031.9527374690001</v>
      </c>
      <c r="K61" s="27">
        <v>4142.4485102899998</v>
      </c>
      <c r="L61" s="90">
        <v>4629.1000000000004</v>
      </c>
      <c r="M61" s="90">
        <v>4915.6000000000004</v>
      </c>
      <c r="N61" s="90">
        <v>5450.6</v>
      </c>
      <c r="O61" s="92">
        <v>5930.1170694317998</v>
      </c>
      <c r="P61" s="92">
        <v>6627.7</v>
      </c>
      <c r="Q61" s="92">
        <v>7004.8149723699999</v>
      </c>
      <c r="R61" s="86">
        <v>6760.9249711399998</v>
      </c>
      <c r="S61" s="29">
        <v>7293.0245690800002</v>
      </c>
      <c r="T61" s="28">
        <v>7039.4297531399998</v>
      </c>
      <c r="U61" s="7">
        <v>7796.9591211814004</v>
      </c>
      <c r="V61" s="83"/>
    </row>
    <row r="62" spans="1:22" x14ac:dyDescent="0.2">
      <c r="A62" s="78" t="s">
        <v>434</v>
      </c>
      <c r="B62" s="27">
        <v>61218.47</v>
      </c>
      <c r="C62" s="27">
        <v>80500.179999999993</v>
      </c>
      <c r="D62" s="27">
        <v>91099</v>
      </c>
      <c r="E62" s="27">
        <v>105168.3834279</v>
      </c>
      <c r="F62" s="89">
        <v>119353.09903873</v>
      </c>
      <c r="G62" s="89">
        <v>147745.70000000001</v>
      </c>
      <c r="H62" s="89">
        <v>201470.5</v>
      </c>
      <c r="I62" s="90">
        <v>236190.09911159999</v>
      </c>
      <c r="J62" s="90">
        <v>275887.34756412002</v>
      </c>
      <c r="K62" s="27">
        <v>307585.52571300999</v>
      </c>
      <c r="L62" s="90">
        <v>351926.94</v>
      </c>
      <c r="M62" s="90">
        <v>397237.4</v>
      </c>
      <c r="N62" s="90">
        <v>449644</v>
      </c>
      <c r="O62" s="92">
        <v>496012.63377621101</v>
      </c>
      <c r="P62" s="92">
        <v>561729.19999999995</v>
      </c>
      <c r="Q62" s="92">
        <v>603573.12953242601</v>
      </c>
      <c r="R62" s="86">
        <v>615379.89028375002</v>
      </c>
      <c r="S62" s="29">
        <v>626224.59406577202</v>
      </c>
      <c r="T62" s="28">
        <v>598602.32335602597</v>
      </c>
      <c r="U62" s="7">
        <v>589707.54807139805</v>
      </c>
      <c r="V62" s="83"/>
    </row>
    <row r="63" spans="1:22" x14ac:dyDescent="0.2">
      <c r="A63" s="78" t="s">
        <v>435</v>
      </c>
      <c r="B63" s="27">
        <v>22516.66</v>
      </c>
      <c r="C63" s="27">
        <v>22454.353599999999</v>
      </c>
      <c r="D63" s="27">
        <v>20505.414000000001</v>
      </c>
      <c r="E63" s="27">
        <v>25138.784170350002</v>
      </c>
      <c r="F63" s="89">
        <v>26894.019146279999</v>
      </c>
      <c r="G63" s="89">
        <v>36531.4</v>
      </c>
      <c r="H63" s="89">
        <v>54217.9</v>
      </c>
      <c r="I63" s="90">
        <v>59906.992582999999</v>
      </c>
      <c r="J63" s="90">
        <v>60507.442000000003</v>
      </c>
      <c r="K63" s="27">
        <v>60054.265399999997</v>
      </c>
      <c r="L63" s="90">
        <v>68480.600000000006</v>
      </c>
      <c r="M63" s="90">
        <v>75754.5</v>
      </c>
      <c r="N63" s="90">
        <v>76428.100000000006</v>
      </c>
      <c r="O63" s="92">
        <v>83707.615699999995</v>
      </c>
      <c r="P63" s="92">
        <v>90741.1</v>
      </c>
      <c r="Q63" s="92">
        <v>94963.330019999994</v>
      </c>
      <c r="R63" s="86">
        <v>100911.0913</v>
      </c>
      <c r="S63" s="29">
        <v>106935.90790000001</v>
      </c>
      <c r="T63" s="28">
        <v>111304.0148</v>
      </c>
      <c r="U63" s="7">
        <v>95393.332399999999</v>
      </c>
      <c r="V63" s="83"/>
    </row>
    <row r="64" spans="1:22" x14ac:dyDescent="0.2">
      <c r="A64" s="78" t="s">
        <v>436</v>
      </c>
      <c r="B64" s="27">
        <v>244056.29</v>
      </c>
      <c r="C64" s="27">
        <v>275263.63334578997</v>
      </c>
      <c r="D64" s="27">
        <v>320857.57762530999</v>
      </c>
      <c r="E64" s="27">
        <v>363684.76505361003</v>
      </c>
      <c r="F64" s="89">
        <v>425513.06570224999</v>
      </c>
      <c r="G64" s="89">
        <v>512684.4</v>
      </c>
      <c r="H64" s="89">
        <v>634411.9</v>
      </c>
      <c r="I64" s="90">
        <v>834477.25138020096</v>
      </c>
      <c r="J64" s="90">
        <v>1029386.4180848404</v>
      </c>
      <c r="K64" s="27">
        <v>1081615.1269748099</v>
      </c>
      <c r="L64" s="90">
        <v>1212480.3</v>
      </c>
      <c r="M64" s="90">
        <v>1328057.3</v>
      </c>
      <c r="N64" s="90">
        <v>1447620.7</v>
      </c>
      <c r="O64" s="92">
        <v>1594108.5581977121</v>
      </c>
      <c r="P64" s="92">
        <v>1680885.8</v>
      </c>
      <c r="Q64" s="92">
        <v>1822696.9763727619</v>
      </c>
      <c r="R64" s="86">
        <v>1841373.496818532</v>
      </c>
      <c r="S64" s="29">
        <v>1909551.6586704699</v>
      </c>
      <c r="T64" s="28">
        <v>1794739.1154497</v>
      </c>
      <c r="U64" s="7">
        <v>1871591.3394277401</v>
      </c>
      <c r="V64" s="83"/>
    </row>
    <row r="65" spans="1:22" x14ac:dyDescent="0.2">
      <c r="C65" s="93"/>
      <c r="D65" s="93"/>
      <c r="E65" s="93"/>
      <c r="F65" s="93"/>
      <c r="G65" s="93"/>
      <c r="H65" s="93"/>
      <c r="I65" s="93"/>
      <c r="J65" s="93"/>
      <c r="K65" s="93"/>
      <c r="L65" s="93"/>
      <c r="M65" s="93"/>
      <c r="N65" s="93"/>
      <c r="O65" s="94"/>
      <c r="P65" s="94"/>
      <c r="Q65" s="94"/>
      <c r="S65" s="70"/>
      <c r="V65" s="83"/>
    </row>
    <row r="66" spans="1:22" x14ac:dyDescent="0.2">
      <c r="A66" s="75" t="s">
        <v>102</v>
      </c>
      <c r="B66" s="76">
        <f t="shared" ref="B66:O66" si="15">SUM(B67:B70)</f>
        <v>338882.79000000004</v>
      </c>
      <c r="C66" s="76">
        <f t="shared" si="15"/>
        <v>377133.34539999999</v>
      </c>
      <c r="D66" s="76">
        <f t="shared" si="15"/>
        <v>433609.52889519004</v>
      </c>
      <c r="E66" s="76">
        <f t="shared" si="15"/>
        <v>502241.37757096998</v>
      </c>
      <c r="F66" s="76">
        <f t="shared" si="15"/>
        <v>593212.47014701006</v>
      </c>
      <c r="G66" s="76">
        <f t="shared" si="15"/>
        <v>719510.8</v>
      </c>
      <c r="H66" s="76">
        <f t="shared" si="15"/>
        <v>869800.8</v>
      </c>
      <c r="I66" s="76">
        <f t="shared" si="15"/>
        <v>1078569.9147435799</v>
      </c>
      <c r="J66" s="76">
        <f t="shared" si="15"/>
        <v>1236620.5685098099</v>
      </c>
      <c r="K66" s="76">
        <f t="shared" si="15"/>
        <v>1366117.371636566</v>
      </c>
      <c r="L66" s="76">
        <f t="shared" si="15"/>
        <v>1514338.6400000004</v>
      </c>
      <c r="M66" s="76">
        <f t="shared" si="15"/>
        <v>1684889.1</v>
      </c>
      <c r="N66" s="76">
        <f t="shared" si="15"/>
        <v>1845266.0000000002</v>
      </c>
      <c r="O66" s="76">
        <f t="shared" si="15"/>
        <v>2021139.2221107841</v>
      </c>
      <c r="P66" s="76">
        <f t="shared" ref="P66:T66" si="16">SUM(P67:P70)</f>
        <v>2156652.9000000004</v>
      </c>
      <c r="Q66" s="76">
        <f t="shared" si="16"/>
        <v>2329070.212196419</v>
      </c>
      <c r="R66" s="76">
        <f t="shared" si="16"/>
        <v>2532760.6080588279</v>
      </c>
      <c r="S66" s="76">
        <f t="shared" si="16"/>
        <v>2825082.5774373896</v>
      </c>
      <c r="T66" s="76">
        <f t="shared" si="16"/>
        <v>2913297.5970667861</v>
      </c>
      <c r="U66" s="76">
        <f>SUM(U67:U70)</f>
        <v>3145541.1178546296</v>
      </c>
      <c r="V66" s="83"/>
    </row>
    <row r="67" spans="1:22" x14ac:dyDescent="0.2">
      <c r="A67" s="78" t="s">
        <v>437</v>
      </c>
      <c r="B67" s="27">
        <v>277067.40000000002</v>
      </c>
      <c r="C67" s="27">
        <v>313522.5</v>
      </c>
      <c r="D67" s="27">
        <v>364186.51</v>
      </c>
      <c r="E67" s="27">
        <v>411061.15310862998</v>
      </c>
      <c r="F67" s="89">
        <v>487126.38964140002</v>
      </c>
      <c r="G67" s="89">
        <v>589069.6</v>
      </c>
      <c r="H67" s="89">
        <v>710639</v>
      </c>
      <c r="I67" s="90">
        <v>860178.02259930002</v>
      </c>
      <c r="J67" s="90">
        <v>984740.60471943999</v>
      </c>
      <c r="K67" s="27">
        <v>1087755.1147459999</v>
      </c>
      <c r="L67" s="90">
        <v>1200301.8400000001</v>
      </c>
      <c r="M67" s="90">
        <v>1334446.5</v>
      </c>
      <c r="N67" s="90">
        <v>1457232.8</v>
      </c>
      <c r="O67" s="29">
        <v>1604316.0642719001</v>
      </c>
      <c r="P67" s="29">
        <v>1713841.8</v>
      </c>
      <c r="Q67" s="29">
        <v>1829853.9916574999</v>
      </c>
      <c r="R67" s="86">
        <v>1986542.6282931999</v>
      </c>
      <c r="S67" s="29">
        <v>2207601.0740118702</v>
      </c>
      <c r="T67" s="28">
        <v>2268738.1077246401</v>
      </c>
      <c r="U67" s="7">
        <v>2576193.6634996198</v>
      </c>
      <c r="V67" s="83"/>
    </row>
    <row r="68" spans="1:22" x14ac:dyDescent="0.2">
      <c r="A68" s="78" t="s">
        <v>438</v>
      </c>
      <c r="B68" s="27">
        <v>19789</v>
      </c>
      <c r="C68" s="27">
        <v>22482.658899999999</v>
      </c>
      <c r="D68" s="27">
        <v>27718.076506410001</v>
      </c>
      <c r="E68" s="27">
        <v>38453.730448039998</v>
      </c>
      <c r="F68" s="89">
        <v>44304.299364279999</v>
      </c>
      <c r="G68" s="89">
        <v>57410</v>
      </c>
      <c r="H68" s="89">
        <v>71987.899999999994</v>
      </c>
      <c r="I68" s="90">
        <v>116914.31363058</v>
      </c>
      <c r="J68" s="90">
        <v>137323.17107056</v>
      </c>
      <c r="K68" s="27">
        <v>145496.57467721999</v>
      </c>
      <c r="L68" s="90">
        <v>172342.6</v>
      </c>
      <c r="M68" s="90">
        <v>200770.6</v>
      </c>
      <c r="N68" s="90">
        <v>235367.3</v>
      </c>
      <c r="O68" s="29">
        <v>252321.137487614</v>
      </c>
      <c r="P68" s="29">
        <v>284600.90000000002</v>
      </c>
      <c r="Q68" s="29">
        <v>313020.21337622602</v>
      </c>
      <c r="R68" s="86">
        <v>338878.42308606301</v>
      </c>
      <c r="S68" s="29">
        <v>388094.590639506</v>
      </c>
      <c r="T68" s="28">
        <v>446276.53638664703</v>
      </c>
      <c r="U68" s="7">
        <v>345929.06195851002</v>
      </c>
      <c r="V68" s="83"/>
    </row>
    <row r="69" spans="1:22" x14ac:dyDescent="0.2">
      <c r="A69" s="78" t="s">
        <v>439</v>
      </c>
      <c r="B69" s="27">
        <v>994.59</v>
      </c>
      <c r="C69" s="27">
        <v>1165.7045000000001</v>
      </c>
      <c r="D69" s="27">
        <v>1311.6915255599999</v>
      </c>
      <c r="E69" s="27">
        <v>2587.1950901999999</v>
      </c>
      <c r="F69" s="89">
        <v>2040.2072633400001</v>
      </c>
      <c r="G69" s="89">
        <v>2309.4</v>
      </c>
      <c r="H69" s="89">
        <v>3811.4</v>
      </c>
      <c r="I69" s="90">
        <v>3989.1086412200002</v>
      </c>
      <c r="J69" s="90">
        <v>5748.0621152880003</v>
      </c>
      <c r="K69" s="27">
        <v>5369.8470295200004</v>
      </c>
      <c r="L69" s="90">
        <v>7322.1</v>
      </c>
      <c r="M69" s="90">
        <v>8210.7000000000007</v>
      </c>
      <c r="N69" s="90">
        <v>9121.1</v>
      </c>
      <c r="O69" s="29">
        <v>11944.51136554</v>
      </c>
      <c r="P69" s="29">
        <v>11510.7</v>
      </c>
      <c r="Q69" s="29">
        <v>11477.44389366</v>
      </c>
      <c r="R69" s="86">
        <v>12348.044984439999</v>
      </c>
      <c r="S69" s="29">
        <v>11875.155609179999</v>
      </c>
      <c r="T69" s="28">
        <v>11278.8685780705</v>
      </c>
      <c r="U69" s="7">
        <v>15121.371546840001</v>
      </c>
      <c r="V69" s="83"/>
    </row>
    <row r="70" spans="1:22" x14ac:dyDescent="0.2">
      <c r="A70" s="78" t="s">
        <v>440</v>
      </c>
      <c r="B70" s="27">
        <v>41031.800000000003</v>
      </c>
      <c r="C70" s="27">
        <v>39962.482000000004</v>
      </c>
      <c r="D70" s="27">
        <v>40393.250863219997</v>
      </c>
      <c r="E70" s="27">
        <v>50139.298924100003</v>
      </c>
      <c r="F70" s="89">
        <v>59741.573877989998</v>
      </c>
      <c r="G70" s="89">
        <v>70721.8</v>
      </c>
      <c r="H70" s="89">
        <v>83362.5</v>
      </c>
      <c r="I70" s="90">
        <v>97488.469872479996</v>
      </c>
      <c r="J70" s="90">
        <v>108808.730604522</v>
      </c>
      <c r="K70" s="27">
        <v>127495.835183826</v>
      </c>
      <c r="L70" s="90">
        <v>134372.1</v>
      </c>
      <c r="M70" s="90">
        <v>141461.29999999999</v>
      </c>
      <c r="N70" s="90">
        <v>143544.79999999999</v>
      </c>
      <c r="O70" s="29">
        <v>152557.50898573</v>
      </c>
      <c r="P70" s="29">
        <v>146699.5</v>
      </c>
      <c r="Q70" s="29">
        <v>174718.56326903301</v>
      </c>
      <c r="R70" s="86">
        <v>194991.51169512499</v>
      </c>
      <c r="S70" s="29">
        <v>217511.75717683299</v>
      </c>
      <c r="T70" s="28">
        <v>187004.08437742901</v>
      </c>
      <c r="U70" s="7">
        <v>208297.02084965989</v>
      </c>
      <c r="V70" s="83"/>
    </row>
    <row r="71" spans="1:22" x14ac:dyDescent="0.2">
      <c r="F71" s="109"/>
      <c r="G71" s="109"/>
      <c r="H71" s="109"/>
      <c r="I71" s="17"/>
      <c r="J71" s="17"/>
      <c r="K71" s="17"/>
      <c r="L71" s="17"/>
      <c r="M71" s="17"/>
      <c r="N71" s="17"/>
      <c r="S71" s="70"/>
      <c r="V71" s="83"/>
    </row>
    <row r="72" spans="1:22" x14ac:dyDescent="0.2">
      <c r="A72" s="75"/>
      <c r="F72" s="109"/>
      <c r="G72" s="109"/>
      <c r="H72" s="109"/>
      <c r="I72" s="17"/>
      <c r="J72" s="17"/>
      <c r="K72" s="17"/>
      <c r="L72" s="17"/>
      <c r="M72" s="17"/>
      <c r="N72" s="17"/>
      <c r="S72" s="70"/>
      <c r="V72" s="83"/>
    </row>
    <row r="73" spans="1:22" x14ac:dyDescent="0.2">
      <c r="A73" s="110" t="s">
        <v>441</v>
      </c>
      <c r="B73" s="26">
        <v>3001851.1979999999</v>
      </c>
      <c r="C73" s="26">
        <v>3443810.4367576251</v>
      </c>
      <c r="D73" s="26">
        <v>3957091.552486219</v>
      </c>
      <c r="E73" s="26">
        <v>4655739.6538573578</v>
      </c>
      <c r="F73" s="111">
        <v>5534727.2929026997</v>
      </c>
      <c r="G73" s="111">
        <v>6446010.2000000002</v>
      </c>
      <c r="H73" s="111">
        <v>8513290.3000000007</v>
      </c>
      <c r="I73" s="111">
        <f>I11+I19+I26+I36++I40+I46+I52+I59+I66</f>
        <v>9680046.111613702</v>
      </c>
      <c r="J73" s="111">
        <f t="shared" ref="J73:O73" si="17">J11+J19+J26+J36+J40+J46+J52+J59+J66</f>
        <v>11004099.504256947</v>
      </c>
      <c r="K73" s="111">
        <f t="shared" si="17"/>
        <v>10995273.920183873</v>
      </c>
      <c r="L73" s="111">
        <f t="shared" si="17"/>
        <v>12124382.063237</v>
      </c>
      <c r="M73" s="111">
        <f t="shared" si="17"/>
        <v>13199565</v>
      </c>
      <c r="N73" s="111">
        <f t="shared" si="17"/>
        <v>14032462.699999999</v>
      </c>
      <c r="O73" s="111">
        <f t="shared" si="17"/>
        <v>14215776.308104375</v>
      </c>
      <c r="P73" s="111">
        <f t="shared" ref="P73:T73" si="18">P11+P19+P26+P36+P40+P46+P52+P59+P66</f>
        <v>14985210.661854396</v>
      </c>
      <c r="Q73" s="111">
        <f t="shared" si="18"/>
        <v>16082940.456155347</v>
      </c>
      <c r="R73" s="111">
        <f t="shared" si="18"/>
        <v>17155223.272453427</v>
      </c>
      <c r="S73" s="111">
        <f t="shared" si="18"/>
        <v>18264805.180336058</v>
      </c>
      <c r="T73" s="111">
        <f t="shared" si="18"/>
        <v>17515555.286259905</v>
      </c>
      <c r="U73" s="111">
        <f>U11+U19+U26+U36+U40+U46+U52+U59+U66</f>
        <v>18371476.627158381</v>
      </c>
      <c r="V73" s="83"/>
    </row>
    <row r="74" spans="1:22" ht="13.5" thickBot="1" x14ac:dyDescent="0.25">
      <c r="A74" s="112"/>
      <c r="B74" s="113"/>
      <c r="C74" s="114"/>
      <c r="D74" s="114"/>
      <c r="E74" s="114"/>
      <c r="F74" s="114"/>
      <c r="G74" s="114"/>
      <c r="H74" s="114"/>
      <c r="I74" s="114"/>
      <c r="J74" s="114"/>
      <c r="K74" s="114"/>
      <c r="L74" s="114"/>
      <c r="M74" s="114"/>
      <c r="N74" s="114"/>
      <c r="O74" s="114"/>
      <c r="P74" s="114"/>
      <c r="Q74" s="114"/>
      <c r="R74" s="114"/>
    </row>
    <row r="75" spans="1:22" ht="13.5" thickTop="1" x14ac:dyDescent="0.2">
      <c r="A75" s="115" t="s">
        <v>442</v>
      </c>
      <c r="F75" s="109"/>
      <c r="G75" s="17"/>
      <c r="H75" s="17"/>
      <c r="I75" s="17"/>
      <c r="J75" s="17"/>
      <c r="K75" s="17"/>
      <c r="L75" s="17"/>
      <c r="T75" s="24"/>
      <c r="U75" s="201"/>
    </row>
    <row r="76" spans="1:22" s="117" customFormat="1" ht="57" customHeight="1" x14ac:dyDescent="0.2">
      <c r="A76" s="218" t="s">
        <v>443</v>
      </c>
      <c r="B76" s="218"/>
      <c r="C76" s="218"/>
      <c r="D76" s="218"/>
      <c r="E76" s="218"/>
      <c r="F76" s="218"/>
      <c r="G76" s="218"/>
      <c r="H76" s="218"/>
      <c r="I76" s="218"/>
      <c r="J76" s="218"/>
      <c r="K76" s="218"/>
      <c r="L76" s="116"/>
    </row>
    <row r="77" spans="1:22" s="117" customFormat="1" ht="45" customHeight="1" x14ac:dyDescent="0.2">
      <c r="A77" s="218" t="s">
        <v>444</v>
      </c>
      <c r="B77" s="218"/>
      <c r="C77" s="218"/>
      <c r="D77" s="218"/>
      <c r="E77" s="218"/>
      <c r="F77" s="218"/>
      <c r="G77" s="218"/>
      <c r="H77" s="218"/>
      <c r="I77" s="218"/>
      <c r="J77" s="218"/>
      <c r="K77" s="218"/>
    </row>
    <row r="78" spans="1:22" s="117" customFormat="1" ht="95.25" customHeight="1" x14ac:dyDescent="0.2">
      <c r="A78" s="218" t="s">
        <v>445</v>
      </c>
      <c r="B78" s="218"/>
      <c r="C78" s="218"/>
      <c r="D78" s="218"/>
      <c r="E78" s="218"/>
      <c r="F78" s="218"/>
      <c r="G78" s="218"/>
      <c r="H78" s="218"/>
      <c r="I78" s="218"/>
      <c r="J78" s="218"/>
      <c r="K78" s="218"/>
    </row>
    <row r="79" spans="1:22" s="117" customFormat="1" ht="67.5" customHeight="1" x14ac:dyDescent="0.2">
      <c r="A79" s="218" t="s">
        <v>446</v>
      </c>
      <c r="B79" s="218"/>
      <c r="C79" s="218"/>
      <c r="D79" s="218"/>
      <c r="E79" s="218"/>
      <c r="F79" s="218"/>
      <c r="G79" s="218"/>
      <c r="H79" s="218"/>
      <c r="I79" s="218"/>
      <c r="J79" s="218"/>
      <c r="K79" s="218"/>
    </row>
    <row r="80" spans="1:22" ht="16.5" customHeight="1" x14ac:dyDescent="0.2">
      <c r="A80" s="218"/>
      <c r="B80" s="218"/>
      <c r="C80" s="218"/>
      <c r="D80" s="218"/>
      <c r="E80" s="218"/>
      <c r="F80" s="218"/>
      <c r="G80" s="218"/>
      <c r="H80" s="218"/>
      <c r="I80" s="218"/>
      <c r="J80" s="218"/>
      <c r="K80" s="218"/>
      <c r="L80" s="218"/>
    </row>
    <row r="81" spans="1:21" x14ac:dyDescent="0.2">
      <c r="A81" s="69" t="s">
        <v>0</v>
      </c>
      <c r="G81" s="17"/>
      <c r="H81" s="17"/>
      <c r="I81" s="17"/>
      <c r="J81" s="17"/>
      <c r="K81" s="17"/>
      <c r="L81" s="17"/>
    </row>
    <row r="82" spans="1:21" x14ac:dyDescent="0.2">
      <c r="A82" s="69" t="s">
        <v>388</v>
      </c>
      <c r="G82" s="17"/>
      <c r="H82" s="17"/>
      <c r="I82" s="17"/>
      <c r="J82" s="17"/>
      <c r="K82" s="17"/>
      <c r="L82" s="17"/>
    </row>
    <row r="83" spans="1:21" x14ac:dyDescent="0.2">
      <c r="A83" s="69" t="s">
        <v>389</v>
      </c>
      <c r="G83" s="17"/>
      <c r="H83" s="17"/>
      <c r="I83" s="17"/>
      <c r="J83" s="118"/>
      <c r="K83" s="118"/>
      <c r="L83" s="17"/>
    </row>
    <row r="84" spans="1:21" x14ac:dyDescent="0.2">
      <c r="B84" s="217" t="s">
        <v>390</v>
      </c>
      <c r="C84" s="217"/>
      <c r="D84" s="217"/>
      <c r="E84" s="217"/>
      <c r="F84" s="217"/>
      <c r="G84" s="217"/>
      <c r="H84" s="217"/>
      <c r="I84" s="217"/>
      <c r="J84" s="217" t="s">
        <v>390</v>
      </c>
      <c r="K84" s="217"/>
      <c r="L84" s="217"/>
      <c r="M84" s="217"/>
      <c r="N84" s="217"/>
      <c r="O84" s="217"/>
      <c r="P84" s="217"/>
      <c r="Q84" s="217"/>
    </row>
    <row r="85" spans="1:21" x14ac:dyDescent="0.2">
      <c r="A85" s="71"/>
      <c r="B85" s="217" t="s">
        <v>447</v>
      </c>
      <c r="C85" s="217"/>
      <c r="D85" s="217"/>
      <c r="E85" s="217"/>
      <c r="F85" s="217"/>
      <c r="G85" s="217"/>
      <c r="H85" s="217"/>
      <c r="I85" s="217"/>
      <c r="J85" s="217" t="s">
        <v>447</v>
      </c>
      <c r="K85" s="217"/>
      <c r="L85" s="217"/>
      <c r="M85" s="217"/>
      <c r="N85" s="217"/>
      <c r="O85" s="217"/>
      <c r="P85" s="217"/>
      <c r="Q85" s="217"/>
    </row>
    <row r="86" spans="1:21" x14ac:dyDescent="0.2">
      <c r="B86" s="217" t="s">
        <v>448</v>
      </c>
      <c r="C86" s="217"/>
      <c r="D86" s="217"/>
      <c r="E86" s="217"/>
      <c r="F86" s="217"/>
      <c r="G86" s="217"/>
      <c r="H86" s="217"/>
      <c r="I86" s="217"/>
      <c r="J86" s="217" t="s">
        <v>449</v>
      </c>
      <c r="K86" s="217"/>
      <c r="L86" s="217"/>
      <c r="M86" s="217"/>
      <c r="N86" s="217"/>
      <c r="O86" s="217"/>
      <c r="P86" s="217"/>
      <c r="Q86" s="217"/>
    </row>
    <row r="87" spans="1:21" x14ac:dyDescent="0.2">
      <c r="B87" s="217" t="s">
        <v>394</v>
      </c>
      <c r="C87" s="217"/>
      <c r="D87" s="217"/>
      <c r="E87" s="217"/>
      <c r="F87" s="217"/>
      <c r="G87" s="217"/>
      <c r="H87" s="217"/>
      <c r="I87" s="217"/>
      <c r="J87" s="217" t="s">
        <v>394</v>
      </c>
      <c r="K87" s="217"/>
      <c r="L87" s="217"/>
      <c r="M87" s="217"/>
      <c r="N87" s="217"/>
      <c r="O87" s="217"/>
      <c r="P87" s="217"/>
      <c r="Q87" s="217"/>
      <c r="S87" s="119"/>
    </row>
    <row r="88" spans="1:21" ht="13.5" thickBot="1" x14ac:dyDescent="0.25">
      <c r="G88" s="17"/>
      <c r="H88" s="17"/>
      <c r="I88" s="17"/>
      <c r="J88" s="17"/>
      <c r="K88" s="17"/>
      <c r="L88" s="17"/>
    </row>
    <row r="89" spans="1:21" ht="14.25" thickTop="1" thickBot="1" x14ac:dyDescent="0.25">
      <c r="A89" s="72"/>
      <c r="B89" s="73">
        <v>2002</v>
      </c>
      <c r="C89" s="73">
        <v>2003</v>
      </c>
      <c r="D89" s="73">
        <v>2004</v>
      </c>
      <c r="E89" s="73">
        <v>2005</v>
      </c>
      <c r="F89" s="73">
        <v>2006</v>
      </c>
      <c r="G89" s="73">
        <v>2007</v>
      </c>
      <c r="H89" s="73">
        <v>2008</v>
      </c>
      <c r="I89" s="73">
        <v>2009</v>
      </c>
      <c r="J89" s="73">
        <v>2010</v>
      </c>
      <c r="K89" s="73">
        <v>2011</v>
      </c>
      <c r="L89" s="73">
        <v>2012</v>
      </c>
      <c r="M89" s="73">
        <v>2013</v>
      </c>
      <c r="N89" s="73">
        <v>2014</v>
      </c>
      <c r="O89" s="73">
        <v>2015</v>
      </c>
      <c r="P89" s="73">
        <v>2016</v>
      </c>
      <c r="Q89" s="73">
        <v>2017</v>
      </c>
      <c r="R89" s="120">
        <v>2018</v>
      </c>
      <c r="S89" s="120">
        <v>2019</v>
      </c>
      <c r="T89" s="120">
        <v>2020</v>
      </c>
      <c r="U89" s="120">
        <v>2021</v>
      </c>
    </row>
    <row r="90" spans="1:21" ht="13.5" thickTop="1" x14ac:dyDescent="0.2">
      <c r="H90" s="17"/>
      <c r="I90" s="17"/>
      <c r="J90" s="17"/>
      <c r="K90" s="17"/>
      <c r="L90" s="17"/>
    </row>
    <row r="91" spans="1:21" x14ac:dyDescent="0.2">
      <c r="A91" s="75" t="s">
        <v>94</v>
      </c>
      <c r="B91" s="121">
        <f t="shared" ref="B91:B97" si="19">B11/$B$155</f>
        <v>5.6592815979101485E-2</v>
      </c>
      <c r="C91" s="121">
        <f t="shared" ref="C91:C97" si="20">C11/$C$155</f>
        <v>5.2991059116324866E-2</v>
      </c>
      <c r="D91" s="121">
        <f t="shared" ref="D91:D97" si="21">D11/$D$155</f>
        <v>5.0474446155364672E-2</v>
      </c>
      <c r="E91" s="121">
        <f t="shared" ref="E91:E97" si="22">E11/$E$155</f>
        <v>4.9725553555938599E-2</v>
      </c>
      <c r="F91" s="121">
        <f t="shared" ref="F91:F97" si="23">F11/$F$155</f>
        <v>4.7035508103476245E-2</v>
      </c>
      <c r="G91" s="121">
        <f t="shared" ref="G91:G97" si="24">G11/$G$155</f>
        <v>3.9079848901586937E-2</v>
      </c>
      <c r="H91" s="121">
        <f t="shared" ref="H91:H97" si="25">H11/$H$155</f>
        <v>3.3949843030838547E-2</v>
      </c>
      <c r="I91" s="121">
        <f t="shared" ref="I91:I97" si="26">I11/$I$155</f>
        <v>3.1537424971913419E-2</v>
      </c>
      <c r="J91" s="121">
        <f t="shared" ref="J91:J97" si="27">J11/$J$155</f>
        <v>3.2515204988392638E-2</v>
      </c>
      <c r="K91" s="121">
        <f t="shared" ref="K91:K97" si="28">K11/$K$155</f>
        <v>3.1969889159154087E-2</v>
      </c>
      <c r="L91" s="121">
        <f t="shared" ref="L91:L97" si="29">L11/$L$155</f>
        <v>2.960192477236381E-2</v>
      </c>
      <c r="M91" s="121">
        <f t="shared" ref="M91:M97" si="30">M11/$M$155</f>
        <v>3.5907309791144565E-2</v>
      </c>
      <c r="N91" s="121">
        <f t="shared" ref="N91:N97" si="31">N11/$N$155</f>
        <v>3.601887096633323E-2</v>
      </c>
      <c r="O91" s="121">
        <f t="shared" ref="O91:O97" si="32">O11/$O$155</f>
        <v>3.6709235791245763E-2</v>
      </c>
      <c r="P91" s="121">
        <f t="shared" ref="P91:P97" si="33">P11/$P$155</f>
        <v>3.6236193492121087E-2</v>
      </c>
      <c r="Q91" s="122">
        <f t="shared" ref="Q91:Q97" si="34">Q11/$Q$155</f>
        <v>3.8336199043805988E-2</v>
      </c>
      <c r="R91" s="122">
        <f t="shared" ref="R91:R97" si="35">R11/$R$155</f>
        <v>4.2965132744118312E-2</v>
      </c>
      <c r="S91" s="122">
        <f t="shared" ref="S91:S97" si="36">S11/$S$155</f>
        <v>4.8516246220318152E-2</v>
      </c>
      <c r="T91" s="123">
        <f t="shared" ref="T91:T97" si="37">T11/$T$155</f>
        <v>5.4616157982609499E-2</v>
      </c>
      <c r="U91" s="123">
        <f t="shared" ref="U91:U97" si="38">U11/$U$155</f>
        <v>5.6161357237474743E-2</v>
      </c>
    </row>
    <row r="92" spans="1:21" x14ac:dyDescent="0.2">
      <c r="A92" s="78" t="s">
        <v>395</v>
      </c>
      <c r="B92" s="124">
        <f t="shared" si="19"/>
        <v>6.7346095763002193E-3</v>
      </c>
      <c r="C92" s="124">
        <f t="shared" si="20"/>
        <v>4.6420164803188755E-3</v>
      </c>
      <c r="D92" s="124">
        <f t="shared" si="21"/>
        <v>4.6805023046355932E-3</v>
      </c>
      <c r="E92" s="124">
        <f t="shared" si="22"/>
        <v>3.8875297013485806E-3</v>
      </c>
      <c r="F92" s="124">
        <f t="shared" si="23"/>
        <v>3.6774635208483369E-3</v>
      </c>
      <c r="G92" s="124">
        <f t="shared" si="24"/>
        <v>4.3687006110767609E-3</v>
      </c>
      <c r="H92" s="124">
        <f t="shared" si="25"/>
        <v>8.2402543078929323E-3</v>
      </c>
      <c r="I92" s="124">
        <f t="shared" si="26"/>
        <v>4.9143927336532485E-3</v>
      </c>
      <c r="J92" s="124">
        <f t="shared" si="27"/>
        <v>6.6205967165807776E-3</v>
      </c>
      <c r="K92" s="124">
        <f t="shared" si="28"/>
        <v>5.7940346185553675E-3</v>
      </c>
      <c r="L92" s="124">
        <f t="shared" si="29"/>
        <v>4.6149726870797969E-3</v>
      </c>
      <c r="M92" s="124">
        <f t="shared" si="30"/>
        <v>4.5384842290586026E-3</v>
      </c>
      <c r="N92" s="124">
        <f t="shared" si="31"/>
        <v>5.0880961278146142E-3</v>
      </c>
      <c r="O92" s="124">
        <f t="shared" si="32"/>
        <v>4.462444891199826E-3</v>
      </c>
      <c r="P92" s="124">
        <f t="shared" si="33"/>
        <v>4.2202016389408428E-3</v>
      </c>
      <c r="Q92" s="125">
        <f t="shared" si="34"/>
        <v>4.1373615288591578E-3</v>
      </c>
      <c r="R92" s="125">
        <f t="shared" si="35"/>
        <v>3.9772020529012207E-3</v>
      </c>
      <c r="S92" s="125">
        <f t="shared" si="36"/>
        <v>4.5333832098803963E-3</v>
      </c>
      <c r="T92" s="119">
        <f t="shared" si="37"/>
        <v>3.7616133931591897E-3</v>
      </c>
      <c r="U92" s="119">
        <f t="shared" si="38"/>
        <v>5.5094037748833011E-3</v>
      </c>
    </row>
    <row r="93" spans="1:21" x14ac:dyDescent="0.2">
      <c r="A93" s="78" t="s">
        <v>396</v>
      </c>
      <c r="B93" s="124">
        <f t="shared" si="19"/>
        <v>1.068240634982201E-3</v>
      </c>
      <c r="C93" s="124">
        <f t="shared" si="20"/>
        <v>8.7610497164139966E-4</v>
      </c>
      <c r="D93" s="124">
        <f t="shared" si="21"/>
        <v>9.3263709656702602E-4</v>
      </c>
      <c r="E93" s="124">
        <f t="shared" si="22"/>
        <v>9.696416761046892E-4</v>
      </c>
      <c r="F93" s="124">
        <f t="shared" si="23"/>
        <v>8.5650886319920739E-4</v>
      </c>
      <c r="G93" s="124">
        <f t="shared" si="24"/>
        <v>9.7190641979573997E-4</v>
      </c>
      <c r="H93" s="124">
        <f t="shared" si="25"/>
        <v>1.2695650243423997E-3</v>
      </c>
      <c r="I93" s="124">
        <f t="shared" si="26"/>
        <v>1.2853259173950342E-3</v>
      </c>
      <c r="J93" s="124">
        <f t="shared" si="27"/>
        <v>1.5920262525234434E-3</v>
      </c>
      <c r="K93" s="124">
        <f t="shared" si="28"/>
        <v>1.5888694320843144E-3</v>
      </c>
      <c r="L93" s="124">
        <f t="shared" si="29"/>
        <v>1.3959665116194874E-3</v>
      </c>
      <c r="M93" s="124">
        <f t="shared" si="30"/>
        <v>1.4877150578826873E-3</v>
      </c>
      <c r="N93" s="124">
        <f t="shared" si="31"/>
        <v>1.6610788438606236E-3</v>
      </c>
      <c r="O93" s="124">
        <f t="shared" si="32"/>
        <v>1.3963805705188015E-3</v>
      </c>
      <c r="P93" s="124">
        <f t="shared" si="33"/>
        <v>1.3872554918693924E-3</v>
      </c>
      <c r="Q93" s="125">
        <f t="shared" si="34"/>
        <v>1.3594944353295612E-3</v>
      </c>
      <c r="R93" s="125">
        <f t="shared" si="35"/>
        <v>1.5948128936156315E-3</v>
      </c>
      <c r="S93" s="125">
        <f t="shared" si="36"/>
        <v>1.4835080006978616E-3</v>
      </c>
      <c r="T93" s="119">
        <f t="shared" si="37"/>
        <v>1.2590682606982118E-3</v>
      </c>
      <c r="U93" s="119">
        <f t="shared" si="38"/>
        <v>3.3630454846189629E-4</v>
      </c>
    </row>
    <row r="94" spans="1:21" ht="25.5" x14ac:dyDescent="0.2">
      <c r="A94" s="78" t="s">
        <v>397</v>
      </c>
      <c r="B94" s="124">
        <f t="shared" si="19"/>
        <v>2.2234961328641722E-4</v>
      </c>
      <c r="C94" s="124">
        <f t="shared" si="20"/>
        <v>1.7254208103499583E-4</v>
      </c>
      <c r="D94" s="124">
        <f t="shared" si="21"/>
        <v>8.7256973066368034E-5</v>
      </c>
      <c r="E94" s="124">
        <f t="shared" si="22"/>
        <v>8.9267697060583853E-5</v>
      </c>
      <c r="F94" s="124">
        <f t="shared" si="23"/>
        <v>7.6177580034508799E-5</v>
      </c>
      <c r="G94" s="124">
        <f t="shared" si="24"/>
        <v>8.3676219592041738E-5</v>
      </c>
      <c r="H94" s="124">
        <f t="shared" si="25"/>
        <v>1.4779995907331504E-4</v>
      </c>
      <c r="I94" s="124">
        <f t="shared" si="26"/>
        <v>1.6112490121918802E-4</v>
      </c>
      <c r="J94" s="124">
        <f t="shared" si="27"/>
        <v>2.8045039118293079E-4</v>
      </c>
      <c r="K94" s="124">
        <f t="shared" si="28"/>
        <v>2.1552376179763869E-4</v>
      </c>
      <c r="L94" s="124">
        <f t="shared" si="29"/>
        <v>1.9509737731393892E-4</v>
      </c>
      <c r="M94" s="124">
        <f t="shared" si="30"/>
        <v>4.3817323342722284E-4</v>
      </c>
      <c r="N94" s="124">
        <f t="shared" si="31"/>
        <v>2.8965489307527576E-4</v>
      </c>
      <c r="O94" s="124">
        <f t="shared" si="32"/>
        <v>2.5203731143170116E-4</v>
      </c>
      <c r="P94" s="124">
        <f t="shared" si="33"/>
        <v>3.3345095768137003E-4</v>
      </c>
      <c r="Q94" s="125">
        <f t="shared" si="34"/>
        <v>2.4993956023279128E-4</v>
      </c>
      <c r="R94" s="125">
        <f t="shared" si="35"/>
        <v>1.2791617114343862E-3</v>
      </c>
      <c r="S94" s="125">
        <f t="shared" si="36"/>
        <v>1.1343639940202446E-3</v>
      </c>
      <c r="T94" s="119">
        <f t="shared" si="37"/>
        <v>2.4305655645084966E-4</v>
      </c>
      <c r="U94" s="119">
        <f t="shared" si="38"/>
        <v>2.8324883126747217E-4</v>
      </c>
    </row>
    <row r="95" spans="1:21" ht="25.5" x14ac:dyDescent="0.2">
      <c r="A95" s="78" t="s">
        <v>398</v>
      </c>
      <c r="B95" s="124">
        <f t="shared" si="19"/>
        <v>2.0999180542935754E-3</v>
      </c>
      <c r="C95" s="124">
        <f t="shared" si="20"/>
        <v>8.1229854702158182E-4</v>
      </c>
      <c r="D95" s="124">
        <f t="shared" si="21"/>
        <v>8.1878042469782082E-4</v>
      </c>
      <c r="E95" s="124">
        <f t="shared" si="22"/>
        <v>8.4726243404863481E-4</v>
      </c>
      <c r="F95" s="124">
        <f t="shared" si="23"/>
        <v>2.1562523799062458E-3</v>
      </c>
      <c r="G95" s="124">
        <f t="shared" si="24"/>
        <v>9.3031801414087691E-4</v>
      </c>
      <c r="H95" s="124">
        <f t="shared" si="25"/>
        <v>8.3470042405339999E-4</v>
      </c>
      <c r="I95" s="124">
        <f t="shared" si="26"/>
        <v>2.2527927739814861E-3</v>
      </c>
      <c r="J95" s="124">
        <f t="shared" si="27"/>
        <v>1.1881826836476934E-3</v>
      </c>
      <c r="K95" s="124">
        <f t="shared" si="28"/>
        <v>9.5227558164617679E-4</v>
      </c>
      <c r="L95" s="124">
        <f t="shared" si="29"/>
        <v>9.2918671945532022E-4</v>
      </c>
      <c r="M95" s="124">
        <f t="shared" si="30"/>
        <v>1.7620650639334808E-3</v>
      </c>
      <c r="N95" s="124">
        <f t="shared" si="31"/>
        <v>1.1351427758345637E-3</v>
      </c>
      <c r="O95" s="124">
        <f t="shared" si="32"/>
        <v>1.0283534093669029E-3</v>
      </c>
      <c r="P95" s="124">
        <f t="shared" si="33"/>
        <v>1.1647574343931686E-3</v>
      </c>
      <c r="Q95" s="125">
        <f t="shared" si="34"/>
        <v>1.0779021944334829E-3</v>
      </c>
      <c r="R95" s="125">
        <f t="shared" si="35"/>
        <v>2.329225420594497E-4</v>
      </c>
      <c r="S95" s="125">
        <f t="shared" si="36"/>
        <v>2.1355025844341526E-4</v>
      </c>
      <c r="T95" s="119">
        <f t="shared" si="37"/>
        <v>1.3094537733839256E-3</v>
      </c>
      <c r="U95" s="119">
        <f t="shared" si="38"/>
        <v>9.8370240360633101E-4</v>
      </c>
    </row>
    <row r="96" spans="1:21" x14ac:dyDescent="0.2">
      <c r="A96" s="78" t="s">
        <v>399</v>
      </c>
      <c r="B96" s="124">
        <f t="shared" si="19"/>
        <v>4.3649700312924221E-2</v>
      </c>
      <c r="C96" s="124">
        <f t="shared" si="20"/>
        <v>4.3943650535293012E-2</v>
      </c>
      <c r="D96" s="124">
        <f t="shared" si="21"/>
        <v>4.1601400413786849E-2</v>
      </c>
      <c r="E96" s="124">
        <f t="shared" si="22"/>
        <v>4.1781681941429075E-2</v>
      </c>
      <c r="F96" s="124">
        <f t="shared" si="23"/>
        <v>3.8195825789013836E-2</v>
      </c>
      <c r="G96" s="124">
        <f t="shared" si="24"/>
        <v>3.0759924052244498E-2</v>
      </c>
      <c r="H96" s="124">
        <f t="shared" si="25"/>
        <v>2.143923759127744E-2</v>
      </c>
      <c r="I96" s="124">
        <f t="shared" si="26"/>
        <v>2.0828441690034699E-2</v>
      </c>
      <c r="J96" s="124">
        <f t="shared" si="27"/>
        <v>2.0752687030451231E-2</v>
      </c>
      <c r="K96" s="124">
        <f t="shared" si="28"/>
        <v>2.1277062856535994E-2</v>
      </c>
      <c r="L96" s="124">
        <f t="shared" si="29"/>
        <v>2.0465144525156291E-2</v>
      </c>
      <c r="M96" s="124">
        <f t="shared" si="30"/>
        <v>2.5624606723700209E-2</v>
      </c>
      <c r="N96" s="124">
        <f t="shared" si="31"/>
        <v>2.5895262768121308E-2</v>
      </c>
      <c r="O96" s="124">
        <f t="shared" si="32"/>
        <v>2.7689373064049561E-2</v>
      </c>
      <c r="P96" s="124">
        <f t="shared" si="33"/>
        <v>2.738286773950329E-2</v>
      </c>
      <c r="Q96" s="125">
        <f t="shared" si="34"/>
        <v>2.9859409955998412E-2</v>
      </c>
      <c r="R96" s="125">
        <f t="shared" si="35"/>
        <v>3.4262996334956795E-2</v>
      </c>
      <c r="S96" s="125">
        <f t="shared" si="36"/>
        <v>4.0224363357011773E-2</v>
      </c>
      <c r="T96" s="119">
        <f t="shared" si="37"/>
        <v>4.6278685034090238E-2</v>
      </c>
      <c r="U96" s="119">
        <f t="shared" si="38"/>
        <v>4.7365708414507837E-2</v>
      </c>
    </row>
    <row r="97" spans="1:21" x14ac:dyDescent="0.2">
      <c r="A97" s="78" t="s">
        <v>400</v>
      </c>
      <c r="B97" s="126">
        <f t="shared" si="19"/>
        <v>2.8179977873148453E-3</v>
      </c>
      <c r="C97" s="126">
        <f t="shared" si="20"/>
        <v>2.5444465010150039E-3</v>
      </c>
      <c r="D97" s="126">
        <f t="shared" si="21"/>
        <v>2.3538689426110147E-3</v>
      </c>
      <c r="E97" s="126">
        <f t="shared" si="22"/>
        <v>2.1501701059470318E-3</v>
      </c>
      <c r="F97" s="124">
        <f t="shared" si="23"/>
        <v>2.073279970474102E-3</v>
      </c>
      <c r="G97" s="124">
        <f t="shared" si="24"/>
        <v>1.9653235847370163E-3</v>
      </c>
      <c r="H97" s="124">
        <f t="shared" si="25"/>
        <v>2.0182857241990552E-3</v>
      </c>
      <c r="I97" s="124">
        <f t="shared" si="26"/>
        <v>2.0953469556297577E-3</v>
      </c>
      <c r="J97" s="124">
        <f t="shared" si="27"/>
        <v>2.081261914006561E-3</v>
      </c>
      <c r="K97" s="124">
        <f t="shared" si="28"/>
        <v>2.1421229085345902E-3</v>
      </c>
      <c r="L97" s="124">
        <f t="shared" si="29"/>
        <v>2.0015569517389765E-3</v>
      </c>
      <c r="M97" s="124">
        <f t="shared" si="30"/>
        <v>2.0562654831423641E-3</v>
      </c>
      <c r="N97" s="124">
        <f t="shared" si="31"/>
        <v>1.9496355576268417E-3</v>
      </c>
      <c r="O97" s="124">
        <f t="shared" si="32"/>
        <v>1.8806465446789683E-3</v>
      </c>
      <c r="P97" s="124">
        <f t="shared" si="33"/>
        <v>1.7476602297330232E-3</v>
      </c>
      <c r="Q97" s="125">
        <f t="shared" si="34"/>
        <v>1.6520913689525843E-3</v>
      </c>
      <c r="R97" s="125">
        <f t="shared" si="35"/>
        <v>1.6180372091508242E-3</v>
      </c>
      <c r="S97" s="125">
        <f t="shared" si="36"/>
        <v>9.2707740026447033E-4</v>
      </c>
      <c r="T97" s="119">
        <f t="shared" si="37"/>
        <v>1.7642809648270874E-3</v>
      </c>
      <c r="U97" s="119">
        <f t="shared" si="38"/>
        <v>1.682989264747905E-3</v>
      </c>
    </row>
    <row r="98" spans="1:21" ht="9.75" customHeight="1" x14ac:dyDescent="0.2">
      <c r="B98" s="126"/>
      <c r="C98" s="126"/>
      <c r="D98" s="126"/>
      <c r="E98" s="126"/>
      <c r="F98" s="124"/>
      <c r="G98" s="124"/>
      <c r="H98" s="124"/>
      <c r="I98" s="124"/>
      <c r="J98" s="124"/>
      <c r="K98" s="124"/>
      <c r="L98" s="124"/>
      <c r="M98" s="124"/>
      <c r="N98" s="124"/>
      <c r="O98" s="124"/>
      <c r="P98" s="124"/>
      <c r="Q98" s="125"/>
      <c r="R98" s="125"/>
      <c r="S98" s="125"/>
      <c r="T98" s="119"/>
      <c r="U98" s="119"/>
    </row>
    <row r="99" spans="1:21" x14ac:dyDescent="0.2">
      <c r="A99" s="75" t="s">
        <v>95</v>
      </c>
      <c r="B99" s="127">
        <f t="shared" ref="B99:B104" si="39">B19/$B$155</f>
        <v>1.9783838382624114E-2</v>
      </c>
      <c r="C99" s="127">
        <f t="shared" ref="C99:C104" si="40">C19/$C$155</f>
        <v>1.8234347460106784E-2</v>
      </c>
      <c r="D99" s="127">
        <f t="shared" ref="D99:D104" si="41">D19/$D$155</f>
        <v>1.7662404593553456E-2</v>
      </c>
      <c r="E99" s="127">
        <f t="shared" ref="E99:E104" si="42">E19/$E$155</f>
        <v>1.7484863671768283E-2</v>
      </c>
      <c r="F99" s="127">
        <f t="shared" ref="F99:F104" si="43">F19/$F$155</f>
        <v>1.6092248705372198E-2</v>
      </c>
      <c r="G99" s="127">
        <f t="shared" ref="G99:G104" si="44">G19/$G$155</f>
        <v>1.6498915233855167E-2</v>
      </c>
      <c r="H99" s="127">
        <f t="shared" ref="H99:H104" si="45">H19/$H$155</f>
        <v>1.7023817789153857E-2</v>
      </c>
      <c r="I99" s="127">
        <f t="shared" ref="I99:I104" si="46">I19/$I$155</f>
        <v>2.021863183459123E-2</v>
      </c>
      <c r="J99" s="127">
        <f t="shared" ref="J99:J104" si="47">J19/$J$155</f>
        <v>2.2398869126000601E-2</v>
      </c>
      <c r="K99" s="127">
        <f t="shared" ref="K99:K104" si="48">K19/$K$155</f>
        <v>2.3733476331377453E-2</v>
      </c>
      <c r="L99" s="127">
        <f t="shared" ref="L99:L104" si="49">L19/$L$155</f>
        <v>2.389390872783357E-2</v>
      </c>
      <c r="M99" s="127">
        <f t="shared" ref="M99:M104" si="50">M19/$M$155</f>
        <v>2.5322043790011954E-2</v>
      </c>
      <c r="N99" s="127">
        <f t="shared" ref="N99:N104" si="51">N19/$N$155</f>
        <v>2.5607312073037344E-2</v>
      </c>
      <c r="O99" s="127">
        <f t="shared" ref="O99:O104" si="52">O19/$O$155</f>
        <v>2.573744278772146E-2</v>
      </c>
      <c r="P99" s="127">
        <f t="shared" ref="P99:P104" si="53">P19/$P$155</f>
        <v>2.4625736300935803E-2</v>
      </c>
      <c r="Q99" s="128">
        <f t="shared" ref="Q99:Q104" si="54">Q19/$Q$155</f>
        <v>2.5760114718486583E-2</v>
      </c>
      <c r="R99" s="128">
        <f t="shared" ref="R99:R104" si="55">R19/$R$155</f>
        <v>2.4898891011286655E-2</v>
      </c>
      <c r="S99" s="128">
        <f t="shared" ref="S99:S104" si="56">S19/$S$155</f>
        <v>2.4359915298328962E-2</v>
      </c>
      <c r="T99" s="123">
        <f t="shared" ref="T99:T104" si="57">T19/$T$155</f>
        <v>2.5978365920512395E-2</v>
      </c>
      <c r="U99" s="123">
        <f t="shared" ref="U99:U104" si="58">U19/$U$155</f>
        <v>2.3645067981354528E-2</v>
      </c>
    </row>
    <row r="100" spans="1:21" x14ac:dyDescent="0.2">
      <c r="A100" s="78" t="s">
        <v>401</v>
      </c>
      <c r="B100" s="124">
        <f t="shared" si="39"/>
        <v>1.793776475537339E-4</v>
      </c>
      <c r="C100" s="124">
        <f t="shared" si="40"/>
        <v>6.3938462241786474E-6</v>
      </c>
      <c r="D100" s="124">
        <f t="shared" si="41"/>
        <v>1.9923258531701745E-6</v>
      </c>
      <c r="E100" s="124">
        <f t="shared" si="42"/>
        <v>3.0682516636970988E-6</v>
      </c>
      <c r="F100" s="124">
        <f t="shared" si="43"/>
        <v>3.6852471280483535E-6</v>
      </c>
      <c r="G100" s="124">
        <f t="shared" si="44"/>
        <v>1.932492918525659E-6</v>
      </c>
      <c r="H100" s="124">
        <f t="shared" si="45"/>
        <v>1.502208739846377E-6</v>
      </c>
      <c r="I100" s="124">
        <f t="shared" si="46"/>
        <v>1.0151158645749452E-5</v>
      </c>
      <c r="J100" s="124">
        <f t="shared" si="47"/>
        <v>1.9627739709551976E-4</v>
      </c>
      <c r="K100" s="124">
        <f t="shared" si="48"/>
        <v>8.5380573057850439E-5</v>
      </c>
      <c r="L100" s="124">
        <f t="shared" si="49"/>
        <v>2.5126002342273473E-4</v>
      </c>
      <c r="M100" s="124">
        <f t="shared" si="50"/>
        <v>1.367526538092673E-4</v>
      </c>
      <c r="N100" s="124">
        <f t="shared" si="51"/>
        <v>1.9037066871928501E-4</v>
      </c>
      <c r="O100" s="124">
        <f t="shared" si="52"/>
        <v>1.8334872979966415E-4</v>
      </c>
      <c r="P100" s="124">
        <f t="shared" si="53"/>
        <v>1.969660355124958E-4</v>
      </c>
      <c r="Q100" s="125">
        <f t="shared" si="54"/>
        <v>2.886062003912077E-4</v>
      </c>
      <c r="R100" s="125">
        <f t="shared" si="55"/>
        <v>2.7941027391003887E-4</v>
      </c>
      <c r="S100" s="125">
        <f t="shared" si="56"/>
        <v>2.7120625032601238E-4</v>
      </c>
      <c r="T100" s="119">
        <f t="shared" si="57"/>
        <v>5.1446970270793712E-4</v>
      </c>
      <c r="U100" s="119">
        <f t="shared" si="58"/>
        <v>0</v>
      </c>
    </row>
    <row r="101" spans="1:21" x14ac:dyDescent="0.2">
      <c r="A101" s="78" t="s">
        <v>402</v>
      </c>
      <c r="B101" s="124">
        <f t="shared" si="39"/>
        <v>1.2752739081312948E-2</v>
      </c>
      <c r="C101" s="124">
        <f t="shared" si="40"/>
        <v>1.1864480481910078E-2</v>
      </c>
      <c r="D101" s="124">
        <f t="shared" si="41"/>
        <v>1.1630837613412111E-2</v>
      </c>
      <c r="E101" s="124">
        <f t="shared" si="42"/>
        <v>1.1572019488056093E-2</v>
      </c>
      <c r="F101" s="124">
        <f t="shared" si="43"/>
        <v>1.0966367807448968E-2</v>
      </c>
      <c r="G101" s="124">
        <f t="shared" si="44"/>
        <v>1.1103981267228157E-2</v>
      </c>
      <c r="H101" s="124">
        <f t="shared" si="45"/>
        <v>1.1496173809501454E-2</v>
      </c>
      <c r="I101" s="124">
        <f t="shared" si="46"/>
        <v>1.3586286630262501E-2</v>
      </c>
      <c r="J101" s="124">
        <f t="shared" si="47"/>
        <v>1.4448531612638291E-2</v>
      </c>
      <c r="K101" s="124">
        <f t="shared" si="48"/>
        <v>1.5054216367937535E-2</v>
      </c>
      <c r="L101" s="124">
        <f t="shared" si="49"/>
        <v>1.4879333366769072E-2</v>
      </c>
      <c r="M101" s="124">
        <f t="shared" si="50"/>
        <v>1.5805377618915976E-2</v>
      </c>
      <c r="N101" s="124">
        <f t="shared" si="51"/>
        <v>1.5871820275985021E-2</v>
      </c>
      <c r="O101" s="124">
        <f t="shared" si="52"/>
        <v>1.5985175867209069E-2</v>
      </c>
      <c r="P101" s="124">
        <f t="shared" si="53"/>
        <v>1.5194728627377389E-2</v>
      </c>
      <c r="Q101" s="125">
        <f t="shared" si="54"/>
        <v>1.5921849355459549E-2</v>
      </c>
      <c r="R101" s="125">
        <f t="shared" si="55"/>
        <v>1.5717034632632295E-2</v>
      </c>
      <c r="S101" s="125">
        <f t="shared" si="56"/>
        <v>1.5486809838851479E-2</v>
      </c>
      <c r="T101" s="119">
        <f t="shared" si="57"/>
        <v>1.5990529967523086E-2</v>
      </c>
      <c r="U101" s="119">
        <f t="shared" si="58"/>
        <v>1.5367609308275373E-2</v>
      </c>
    </row>
    <row r="102" spans="1:21" x14ac:dyDescent="0.2">
      <c r="A102" s="78" t="s">
        <v>403</v>
      </c>
      <c r="B102" s="124">
        <f t="shared" si="39"/>
        <v>3.1971344567651187E-4</v>
      </c>
      <c r="C102" s="124">
        <f t="shared" si="40"/>
        <v>9.6600685768474006E-5</v>
      </c>
      <c r="D102" s="124">
        <f t="shared" si="41"/>
        <v>1.8766905539196706E-4</v>
      </c>
      <c r="E102" s="124">
        <f t="shared" si="42"/>
        <v>2.6492150696294346E-4</v>
      </c>
      <c r="F102" s="124">
        <f t="shared" si="43"/>
        <v>2.2982605578286035E-4</v>
      </c>
      <c r="G102" s="124">
        <f t="shared" si="44"/>
        <v>5.9965182883839277E-5</v>
      </c>
      <c r="H102" s="124">
        <f t="shared" si="45"/>
        <v>1.1802891313817774E-4</v>
      </c>
      <c r="I102" s="124">
        <f t="shared" si="46"/>
        <v>8.2350939572625007E-5</v>
      </c>
      <c r="J102" s="124">
        <f t="shared" si="47"/>
        <v>1.934741490265859E-4</v>
      </c>
      <c r="K102" s="124">
        <f t="shared" si="48"/>
        <v>2.067886641986075E-4</v>
      </c>
      <c r="L102" s="124">
        <f t="shared" si="49"/>
        <v>1.2211503275522112E-4</v>
      </c>
      <c r="M102" s="124">
        <f t="shared" si="50"/>
        <v>1.9494835341843489E-4</v>
      </c>
      <c r="N102" s="124">
        <f t="shared" si="51"/>
        <v>3.5349253378005066E-4</v>
      </c>
      <c r="O102" s="124">
        <f t="shared" si="52"/>
        <v>3.3524213692429512E-4</v>
      </c>
      <c r="P102" s="124">
        <f t="shared" si="53"/>
        <v>9.2004101710066357E-4</v>
      </c>
      <c r="Q102" s="125">
        <f t="shared" si="54"/>
        <v>8.973174561036361E-4</v>
      </c>
      <c r="R102" s="125">
        <f t="shared" si="55"/>
        <v>3.6311440799369617E-4</v>
      </c>
      <c r="S102" s="125">
        <f t="shared" si="56"/>
        <v>1.3556100627408702E-4</v>
      </c>
      <c r="T102" s="119">
        <f t="shared" si="57"/>
        <v>4.4303141261727231E-4</v>
      </c>
      <c r="U102" s="119">
        <f t="shared" si="58"/>
        <v>0</v>
      </c>
    </row>
    <row r="103" spans="1:21" x14ac:dyDescent="0.2">
      <c r="A103" s="51" t="s">
        <v>404</v>
      </c>
      <c r="B103" s="124">
        <f t="shared" si="39"/>
        <v>0</v>
      </c>
      <c r="C103" s="124">
        <f t="shared" si="40"/>
        <v>0</v>
      </c>
      <c r="D103" s="124">
        <f t="shared" si="41"/>
        <v>0</v>
      </c>
      <c r="E103" s="124">
        <f t="shared" si="42"/>
        <v>0</v>
      </c>
      <c r="F103" s="124">
        <f t="shared" si="43"/>
        <v>0</v>
      </c>
      <c r="G103" s="124">
        <f t="shared" si="44"/>
        <v>0</v>
      </c>
      <c r="H103" s="124">
        <f t="shared" si="45"/>
        <v>0</v>
      </c>
      <c r="I103" s="124">
        <f t="shared" si="46"/>
        <v>0</v>
      </c>
      <c r="J103" s="124">
        <f t="shared" si="47"/>
        <v>8.4072758027956289E-4</v>
      </c>
      <c r="K103" s="124">
        <f t="shared" si="48"/>
        <v>8.2764378883199428E-4</v>
      </c>
      <c r="L103" s="124">
        <f t="shared" si="49"/>
        <v>9.4613477988781595E-4</v>
      </c>
      <c r="M103" s="124">
        <f t="shared" si="50"/>
        <v>1.0443690521512489E-3</v>
      </c>
      <c r="N103" s="124">
        <f t="shared" si="51"/>
        <v>1.2848036804682537E-3</v>
      </c>
      <c r="O103" s="124">
        <f t="shared" si="52"/>
        <v>1.0952000558139806E-3</v>
      </c>
      <c r="P103" s="124">
        <f t="shared" si="53"/>
        <v>1.0349669866020234E-3</v>
      </c>
      <c r="Q103" s="125">
        <f t="shared" si="54"/>
        <v>1.2087095898759732E-3</v>
      </c>
      <c r="R103" s="125">
        <f t="shared" si="55"/>
        <v>1.0996167397653864E-3</v>
      </c>
      <c r="S103" s="125">
        <f t="shared" si="56"/>
        <v>1.1041403308788445E-3</v>
      </c>
      <c r="T103" s="119">
        <f t="shared" si="57"/>
        <v>1.2493438635592597E-3</v>
      </c>
      <c r="U103" s="119">
        <f t="shared" si="58"/>
        <v>1.0283878601642107E-3</v>
      </c>
    </row>
    <row r="104" spans="1:21" x14ac:dyDescent="0.2">
      <c r="A104" s="78" t="s">
        <v>405</v>
      </c>
      <c r="B104" s="124">
        <f t="shared" si="39"/>
        <v>6.5320082080809229E-3</v>
      </c>
      <c r="C104" s="124">
        <f t="shared" si="40"/>
        <v>6.2668724462040552E-3</v>
      </c>
      <c r="D104" s="124">
        <f t="shared" si="41"/>
        <v>5.8419055988962083E-3</v>
      </c>
      <c r="E104" s="124">
        <f t="shared" si="42"/>
        <v>5.6448544250855505E-3</v>
      </c>
      <c r="F104" s="124">
        <f t="shared" si="43"/>
        <v>4.8923695950123256E-3</v>
      </c>
      <c r="G104" s="124">
        <f t="shared" si="44"/>
        <v>5.3330362908246449E-3</v>
      </c>
      <c r="H104" s="124">
        <f t="shared" si="45"/>
        <v>5.4081128577743798E-3</v>
      </c>
      <c r="I104" s="124">
        <f t="shared" si="46"/>
        <v>6.5398431061103541E-3</v>
      </c>
      <c r="J104" s="124">
        <f t="shared" si="47"/>
        <v>6.7198583869606384E-3</v>
      </c>
      <c r="K104" s="124">
        <f t="shared" si="48"/>
        <v>7.5594469373514639E-3</v>
      </c>
      <c r="L104" s="124">
        <f t="shared" si="49"/>
        <v>7.6950655249987251E-3</v>
      </c>
      <c r="M104" s="124">
        <f t="shared" si="50"/>
        <v>8.1405961117170297E-3</v>
      </c>
      <c r="N104" s="124">
        <f t="shared" si="51"/>
        <v>7.906824914084733E-3</v>
      </c>
      <c r="O104" s="124">
        <f t="shared" si="52"/>
        <v>8.1384759979744523E-3</v>
      </c>
      <c r="P104" s="124">
        <f t="shared" si="53"/>
        <v>7.2790336343432297E-3</v>
      </c>
      <c r="Q104" s="125">
        <f t="shared" si="54"/>
        <v>7.4436321166562172E-3</v>
      </c>
      <c r="R104" s="125">
        <f t="shared" si="55"/>
        <v>7.4397149569852385E-3</v>
      </c>
      <c r="S104" s="125">
        <f t="shared" si="56"/>
        <v>7.3621978719985411E-3</v>
      </c>
      <c r="T104" s="119">
        <f t="shared" si="57"/>
        <v>7.7809909741048434E-3</v>
      </c>
      <c r="U104" s="119">
        <f t="shared" si="58"/>
        <v>7.2490708129149435E-3</v>
      </c>
    </row>
    <row r="105" spans="1:21" ht="9" customHeight="1" x14ac:dyDescent="0.2">
      <c r="B105" s="126"/>
      <c r="C105" s="126"/>
      <c r="D105" s="126"/>
      <c r="E105" s="126"/>
      <c r="F105" s="124"/>
      <c r="G105" s="124"/>
      <c r="H105" s="124"/>
      <c r="I105" s="124"/>
      <c r="J105" s="124"/>
      <c r="K105" s="124"/>
      <c r="L105" s="124"/>
      <c r="M105" s="124"/>
      <c r="N105" s="124"/>
      <c r="O105" s="124"/>
      <c r="P105" s="124"/>
      <c r="Q105" s="125"/>
      <c r="R105" s="125"/>
      <c r="S105" s="125"/>
      <c r="T105" s="119"/>
      <c r="U105" s="119"/>
    </row>
    <row r="106" spans="1:21" x14ac:dyDescent="0.2">
      <c r="A106" s="75" t="s">
        <v>96</v>
      </c>
      <c r="B106" s="127">
        <f t="shared" ref="B106:B114" si="59">B26/$B$155</f>
        <v>0.23762954175497064</v>
      </c>
      <c r="C106" s="127">
        <f t="shared" ref="C106:C114" si="60">C26/$C$155</f>
        <v>0.24174144809918036</v>
      </c>
      <c r="D106" s="127">
        <f t="shared" ref="D106:D114" si="61">D26/$D$155</f>
        <v>0.24011430232703163</v>
      </c>
      <c r="E106" s="127">
        <f t="shared" ref="E106:E114" si="62">E26/$E$155</f>
        <v>0.24842308589956497</v>
      </c>
      <c r="F106" s="127">
        <f t="shared" ref="F106:F114" si="63">F26/$F$155</f>
        <v>0.24719082011974336</v>
      </c>
      <c r="G106" s="127">
        <f t="shared" ref="G106:G114" si="64">G26/$G$155</f>
        <v>0.23968818235491643</v>
      </c>
      <c r="H106" s="127">
        <f t="shared" ref="H106:H114" si="65">H26/$H$155</f>
        <v>0.28924729464741428</v>
      </c>
      <c r="I106" s="127">
        <f t="shared" ref="I106:I114" si="66">I26/$I$155</f>
        <v>0.28604401036317617</v>
      </c>
      <c r="J106" s="127">
        <f t="shared" ref="J106:J114" si="67">J26/$J$155</f>
        <v>0.28642510261717086</v>
      </c>
      <c r="K106" s="127">
        <f t="shared" ref="K106:K114" si="68">K26/$K$155</f>
        <v>0.23986529309728738</v>
      </c>
      <c r="L106" s="127">
        <f t="shared" ref="L106:L114" si="69">L26/$L$155</f>
        <v>0.24127155457517757</v>
      </c>
      <c r="M106" s="127">
        <f t="shared" ref="M106:M114" si="70">M26/$M$155</f>
        <v>0.23943600932513059</v>
      </c>
      <c r="N106" s="127">
        <f t="shared" ref="N106:N114" si="71">N26/$N$155</f>
        <v>0.2255478789026584</v>
      </c>
      <c r="O106" s="127">
        <f t="shared" ref="O106:O114" si="72">O26/$O$155</f>
        <v>0.18894731287437022</v>
      </c>
      <c r="P106" s="127">
        <f t="shared" ref="P106:P114" si="73">P26/$P$155</f>
        <v>0.17831141473203999</v>
      </c>
      <c r="Q106" s="128">
        <f t="shared" ref="Q106:Q114" si="74">Q26/$Q$155</f>
        <v>0.17571817921556893</v>
      </c>
      <c r="R106" s="128">
        <f t="shared" ref="R106:R114" si="75">R26/$R$155</f>
        <v>0.17754072198547052</v>
      </c>
      <c r="S106" s="128">
        <f t="shared" ref="S106:S114" si="76">S26/$S$155</f>
        <v>0.17500415284670634</v>
      </c>
      <c r="T106" s="123">
        <f t="shared" ref="T106:T114" si="77">T26/$T$155</f>
        <v>0.15610407845708682</v>
      </c>
      <c r="U106" s="123">
        <f t="shared" ref="U106:U114" si="78">U26/$U$155</f>
        <v>0.14317800942904854</v>
      </c>
    </row>
    <row r="107" spans="1:21" x14ac:dyDescent="0.2">
      <c r="A107" s="78" t="s">
        <v>450</v>
      </c>
      <c r="B107" s="126">
        <f t="shared" si="59"/>
        <v>9.4211377327481194E-2</v>
      </c>
      <c r="C107" s="126">
        <f t="shared" si="60"/>
        <v>9.5114338943736887E-2</v>
      </c>
      <c r="D107" s="126">
        <f t="shared" si="61"/>
        <v>8.8622757027837618E-2</v>
      </c>
      <c r="E107" s="126">
        <f t="shared" si="62"/>
        <v>9.2151641380398081E-2</v>
      </c>
      <c r="F107" s="124">
        <f t="shared" si="63"/>
        <v>8.7658527519571677E-2</v>
      </c>
      <c r="G107" s="124">
        <f t="shared" si="64"/>
        <v>7.8534912654819128E-2</v>
      </c>
      <c r="H107" s="124">
        <f t="shared" si="65"/>
        <v>0.1018214713094408</v>
      </c>
      <c r="I107" s="124">
        <f t="shared" si="66"/>
        <v>0.11544764521221328</v>
      </c>
      <c r="J107" s="124">
        <f t="shared" si="67"/>
        <v>0.11736275571467975</v>
      </c>
      <c r="K107" s="124">
        <f t="shared" si="68"/>
        <v>6.5340395593202164E-2</v>
      </c>
      <c r="L107" s="124">
        <f t="shared" si="69"/>
        <v>7.2262841416529569E-2</v>
      </c>
      <c r="M107" s="124">
        <f t="shared" si="70"/>
        <v>7.4835534697444916E-2</v>
      </c>
      <c r="N107" s="124">
        <f t="shared" si="71"/>
        <v>7.0578636260659938E-2</v>
      </c>
      <c r="O107" s="124">
        <f t="shared" si="72"/>
        <v>6.5931434967871058E-2</v>
      </c>
      <c r="P107" s="124">
        <f t="shared" si="73"/>
        <v>6.4397867498583325E-2</v>
      </c>
      <c r="Q107" s="125">
        <f t="shared" si="74"/>
        <v>6.2771123298709319E-2</v>
      </c>
      <c r="R107" s="125">
        <f t="shared" si="75"/>
        <v>6.1363040634736667E-2</v>
      </c>
      <c r="S107" s="125">
        <f t="shared" si="76"/>
        <v>5.9175031329175121E-2</v>
      </c>
      <c r="T107" s="119">
        <f t="shared" si="77"/>
        <v>6.2795020011182215E-2</v>
      </c>
      <c r="U107" s="119">
        <f t="shared" si="78"/>
        <v>5.2587227992470474E-2</v>
      </c>
    </row>
    <row r="108" spans="1:21" x14ac:dyDescent="0.2">
      <c r="A108" s="78" t="s">
        <v>407</v>
      </c>
      <c r="B108" s="126">
        <f t="shared" si="59"/>
        <v>6.6711366825583113E-3</v>
      </c>
      <c r="C108" s="126">
        <f t="shared" si="60"/>
        <v>4.7554954888220091E-3</v>
      </c>
      <c r="D108" s="126">
        <f t="shared" si="61"/>
        <v>5.270152134993572E-3</v>
      </c>
      <c r="E108" s="126">
        <f t="shared" si="62"/>
        <v>4.6425580544997222E-3</v>
      </c>
      <c r="F108" s="124">
        <f t="shared" si="63"/>
        <v>3.2566541543791348E-3</v>
      </c>
      <c r="G108" s="124">
        <f t="shared" si="64"/>
        <v>4.0395760774283819E-3</v>
      </c>
      <c r="H108" s="124">
        <f t="shared" si="65"/>
        <v>4.8838792524127823E-3</v>
      </c>
      <c r="I108" s="124">
        <f t="shared" si="66"/>
        <v>7.0005134332441956E-3</v>
      </c>
      <c r="J108" s="124">
        <f t="shared" si="67"/>
        <v>5.7890586592796158E-3</v>
      </c>
      <c r="K108" s="124">
        <f t="shared" si="68"/>
        <v>5.4321543977281775E-3</v>
      </c>
      <c r="L108" s="124">
        <f t="shared" si="69"/>
        <v>5.6059999310064277E-3</v>
      </c>
      <c r="M108" s="124">
        <f t="shared" si="70"/>
        <v>6.6566701296590491E-3</v>
      </c>
      <c r="N108" s="124">
        <f t="shared" si="71"/>
        <v>5.4390176732457014E-3</v>
      </c>
      <c r="O108" s="124">
        <f t="shared" si="72"/>
        <v>5.5513149258545197E-3</v>
      </c>
      <c r="P108" s="124">
        <f t="shared" si="73"/>
        <v>5.0395978159442677E-3</v>
      </c>
      <c r="Q108" s="125">
        <f t="shared" si="74"/>
        <v>4.9871671622293175E-3</v>
      </c>
      <c r="R108" s="125">
        <f t="shared" si="75"/>
        <v>5.2108669456068799E-3</v>
      </c>
      <c r="S108" s="125">
        <f t="shared" si="76"/>
        <v>5.4547300027988372E-3</v>
      </c>
      <c r="T108" s="119">
        <f t="shared" si="77"/>
        <v>6.1273540843986519E-3</v>
      </c>
      <c r="U108" s="119">
        <f t="shared" si="78"/>
        <v>5.258245957672384E-3</v>
      </c>
    </row>
    <row r="109" spans="1:21" x14ac:dyDescent="0.2">
      <c r="A109" s="78" t="s">
        <v>408</v>
      </c>
      <c r="B109" s="126">
        <f t="shared" si="59"/>
        <v>9.1417610205796973E-2</v>
      </c>
      <c r="C109" s="126">
        <f t="shared" si="60"/>
        <v>9.5265485924478088E-2</v>
      </c>
      <c r="D109" s="126">
        <f t="shared" si="61"/>
        <v>0.10428653436435056</v>
      </c>
      <c r="E109" s="126">
        <f t="shared" si="62"/>
        <v>0.11206226615576936</v>
      </c>
      <c r="F109" s="124">
        <f t="shared" si="63"/>
        <v>0.11966927504481138</v>
      </c>
      <c r="G109" s="124">
        <f t="shared" si="64"/>
        <v>0.11919628625728294</v>
      </c>
      <c r="H109" s="124">
        <f t="shared" si="65"/>
        <v>0.14258972186843358</v>
      </c>
      <c r="I109" s="124">
        <f t="shared" si="66"/>
        <v>0.11853131309757076</v>
      </c>
      <c r="J109" s="124">
        <f t="shared" si="67"/>
        <v>0.1224574613552622</v>
      </c>
      <c r="K109" s="124">
        <f t="shared" si="68"/>
        <v>0.12718174527734338</v>
      </c>
      <c r="L109" s="124">
        <f t="shared" si="69"/>
        <v>0.12085116527136144</v>
      </c>
      <c r="M109" s="124">
        <f t="shared" si="70"/>
        <v>0.11831779432870441</v>
      </c>
      <c r="N109" s="124">
        <f t="shared" si="71"/>
        <v>0.11113017437757859</v>
      </c>
      <c r="O109" s="124">
        <f t="shared" si="72"/>
        <v>8.2156714167977735E-2</v>
      </c>
      <c r="P109" s="124">
        <f t="shared" si="73"/>
        <v>7.2818218548459393E-2</v>
      </c>
      <c r="Q109" s="125">
        <f t="shared" si="74"/>
        <v>7.287064745417865E-2</v>
      </c>
      <c r="R109" s="125">
        <f t="shared" si="75"/>
        <v>7.8229770434365895E-2</v>
      </c>
      <c r="S109" s="125">
        <f t="shared" si="76"/>
        <v>7.7785822627336076E-2</v>
      </c>
      <c r="T109" s="119">
        <f t="shared" si="77"/>
        <v>5.7824380869319306E-2</v>
      </c>
      <c r="U109" s="119">
        <f t="shared" si="78"/>
        <v>6.0259264507057486E-2</v>
      </c>
    </row>
    <row r="110" spans="1:21" x14ac:dyDescent="0.2">
      <c r="A110" s="78" t="s">
        <v>409</v>
      </c>
      <c r="B110" s="126">
        <f t="shared" si="59"/>
        <v>3.7718339828060593E-6</v>
      </c>
      <c r="C110" s="126">
        <f t="shared" si="60"/>
        <v>6.7160969608747063E-6</v>
      </c>
      <c r="D110" s="126">
        <f t="shared" si="61"/>
        <v>4.6209783886932933E-6</v>
      </c>
      <c r="E110" s="126">
        <f t="shared" si="62"/>
        <v>5.5883384226649583E-6</v>
      </c>
      <c r="F110" s="124">
        <f t="shared" si="63"/>
        <v>6.4372305305279052E-6</v>
      </c>
      <c r="G110" s="124">
        <f t="shared" si="64"/>
        <v>7.1726609822431765E-6</v>
      </c>
      <c r="H110" s="124">
        <f t="shared" si="65"/>
        <v>8.057301422812387E-6</v>
      </c>
      <c r="I110" s="124">
        <f t="shared" si="66"/>
        <v>1.1833471749741833E-5</v>
      </c>
      <c r="J110" s="124">
        <f t="shared" si="67"/>
        <v>5.85795113774521E-6</v>
      </c>
      <c r="K110" s="124">
        <f t="shared" si="68"/>
        <v>4.3724948787422138E-6</v>
      </c>
      <c r="L110" s="124">
        <f t="shared" si="69"/>
        <v>5.0660195789131675E-6</v>
      </c>
      <c r="M110" s="124">
        <f t="shared" si="70"/>
        <v>4.7866244494684415E-6</v>
      </c>
      <c r="N110" s="124">
        <f t="shared" si="71"/>
        <v>5.0868840904501032E-6</v>
      </c>
      <c r="O110" s="124">
        <f t="shared" si="72"/>
        <v>0</v>
      </c>
      <c r="P110" s="124">
        <f t="shared" si="73"/>
        <v>0</v>
      </c>
      <c r="Q110" s="125">
        <f t="shared" si="74"/>
        <v>0</v>
      </c>
      <c r="R110" s="125">
        <f t="shared" si="75"/>
        <v>0</v>
      </c>
      <c r="S110" s="125">
        <f t="shared" si="76"/>
        <v>0</v>
      </c>
      <c r="T110" s="119">
        <f t="shared" si="77"/>
        <v>0</v>
      </c>
      <c r="U110" s="119">
        <f t="shared" si="78"/>
        <v>0</v>
      </c>
    </row>
    <row r="111" spans="1:21" x14ac:dyDescent="0.2">
      <c r="A111" s="78" t="s">
        <v>410</v>
      </c>
      <c r="B111" s="126">
        <f t="shared" si="59"/>
        <v>1.4122856091712793E-2</v>
      </c>
      <c r="C111" s="126">
        <f t="shared" si="60"/>
        <v>1.3466357190573749E-2</v>
      </c>
      <c r="D111" s="126">
        <f t="shared" si="61"/>
        <v>1.1560514095410333E-2</v>
      </c>
      <c r="E111" s="126">
        <f t="shared" si="62"/>
        <v>1.1060211595852038E-2</v>
      </c>
      <c r="F111" s="124">
        <f t="shared" si="63"/>
        <v>1.2086836159662176E-2</v>
      </c>
      <c r="G111" s="124">
        <f t="shared" si="64"/>
        <v>1.3267287665797949E-2</v>
      </c>
      <c r="H111" s="124">
        <f t="shared" si="65"/>
        <v>1.4510107347037947E-2</v>
      </c>
      <c r="I111" s="124">
        <f t="shared" si="66"/>
        <v>1.7253486018571559E-2</v>
      </c>
      <c r="J111" s="124">
        <f t="shared" si="67"/>
        <v>1.2619122926014296E-2</v>
      </c>
      <c r="K111" s="124">
        <f t="shared" si="68"/>
        <v>1.3121793215887724E-2</v>
      </c>
      <c r="L111" s="124">
        <f t="shared" si="69"/>
        <v>1.2927249690353694E-2</v>
      </c>
      <c r="M111" s="124">
        <f t="shared" si="70"/>
        <v>1.3537929482961855E-2</v>
      </c>
      <c r="N111" s="124">
        <f t="shared" si="71"/>
        <v>1.4715360333897049E-2</v>
      </c>
      <c r="O111" s="124">
        <f t="shared" si="72"/>
        <v>1.3618682237846146E-2</v>
      </c>
      <c r="P111" s="124">
        <f t="shared" si="73"/>
        <v>1.5340172790185983E-2</v>
      </c>
      <c r="Q111" s="125">
        <f t="shared" si="74"/>
        <v>1.4166345419405233E-2</v>
      </c>
      <c r="R111" s="125">
        <f t="shared" si="75"/>
        <v>1.3819184277944143E-2</v>
      </c>
      <c r="S111" s="125">
        <f t="shared" si="76"/>
        <v>1.4756247834439561E-2</v>
      </c>
      <c r="T111" s="119">
        <f t="shared" si="77"/>
        <v>1.2139883883585703E-2</v>
      </c>
      <c r="U111" s="119">
        <f t="shared" si="78"/>
        <v>9.0598953274309245E-3</v>
      </c>
    </row>
    <row r="112" spans="1:21" x14ac:dyDescent="0.2">
      <c r="A112" s="78" t="s">
        <v>411</v>
      </c>
      <c r="B112" s="126">
        <f t="shared" si="59"/>
        <v>2.8901157582224342E-2</v>
      </c>
      <c r="C112" s="126">
        <f t="shared" si="60"/>
        <v>3.1644954593075404E-2</v>
      </c>
      <c r="D112" s="126">
        <f t="shared" si="61"/>
        <v>2.8145345719487364E-2</v>
      </c>
      <c r="E112" s="126">
        <f t="shared" si="62"/>
        <v>2.6091654517427811E-2</v>
      </c>
      <c r="F112" s="124">
        <f t="shared" si="63"/>
        <v>2.1992555702952582E-2</v>
      </c>
      <c r="G112" s="124">
        <f t="shared" si="64"/>
        <v>2.2312461908080557E-2</v>
      </c>
      <c r="H112" s="124">
        <f t="shared" si="65"/>
        <v>2.3611158300233508E-2</v>
      </c>
      <c r="I112" s="124">
        <f t="shared" si="66"/>
        <v>2.5701863899415006E-2</v>
      </c>
      <c r="J112" s="124">
        <f t="shared" si="67"/>
        <v>2.6118999089221419E-2</v>
      </c>
      <c r="K112" s="124">
        <f t="shared" si="68"/>
        <v>2.6851585095511166E-2</v>
      </c>
      <c r="L112" s="124">
        <f t="shared" si="69"/>
        <v>2.7869239108056696E-2</v>
      </c>
      <c r="M112" s="124">
        <f t="shared" si="70"/>
        <v>2.4119012215668038E-2</v>
      </c>
      <c r="N112" s="124">
        <f t="shared" si="71"/>
        <v>2.1824029260726921E-2</v>
      </c>
      <c r="O112" s="124">
        <f t="shared" si="72"/>
        <v>1.9835321057731947E-2</v>
      </c>
      <c r="P112" s="124">
        <f t="shared" si="73"/>
        <v>1.8861385205539798E-2</v>
      </c>
      <c r="Q112" s="125">
        <f t="shared" si="74"/>
        <v>1.8493111063439024E-2</v>
      </c>
      <c r="R112" s="125">
        <f t="shared" si="75"/>
        <v>1.7101771929694955E-2</v>
      </c>
      <c r="S112" s="125">
        <f t="shared" si="76"/>
        <v>1.6141352882368322E-2</v>
      </c>
      <c r="T112" s="119">
        <f t="shared" si="77"/>
        <v>1.5483412729978193E-2</v>
      </c>
      <c r="U112" s="119">
        <f t="shared" si="78"/>
        <v>1.4734056471276584E-2</v>
      </c>
    </row>
    <row r="113" spans="1:21" x14ac:dyDescent="0.2">
      <c r="A113" s="78" t="s">
        <v>412</v>
      </c>
      <c r="B113" s="126">
        <f t="shared" si="59"/>
        <v>1.0259725204123805E-3</v>
      </c>
      <c r="C113" s="126">
        <f t="shared" si="60"/>
        <v>7.8951346045677702E-4</v>
      </c>
      <c r="D113" s="126">
        <f t="shared" si="61"/>
        <v>6.247301541767961E-4</v>
      </c>
      <c r="E113" s="126">
        <f t="shared" si="62"/>
        <v>5.8478562353906174E-4</v>
      </c>
      <c r="F113" s="124">
        <f t="shared" si="63"/>
        <v>8.0030843688041521E-4</v>
      </c>
      <c r="G113" s="124">
        <f t="shared" si="64"/>
        <v>6.4378794051318474E-4</v>
      </c>
      <c r="H113" s="124">
        <f t="shared" si="65"/>
        <v>7.56405552831572E-4</v>
      </c>
      <c r="I113" s="124">
        <f t="shared" si="66"/>
        <v>9.0721205043085731E-4</v>
      </c>
      <c r="J113" s="124">
        <f t="shared" si="67"/>
        <v>9.1256192611641402E-4</v>
      </c>
      <c r="K113" s="124">
        <f t="shared" si="68"/>
        <v>7.5691164399573768E-4</v>
      </c>
      <c r="L113" s="124">
        <f t="shared" si="69"/>
        <v>7.3566391579428666E-4</v>
      </c>
      <c r="M113" s="124">
        <f t="shared" si="70"/>
        <v>7.3801302026480777E-4</v>
      </c>
      <c r="N113" s="124">
        <f t="shared" si="71"/>
        <v>7.4227739191037943E-4</v>
      </c>
      <c r="O113" s="124">
        <f t="shared" si="72"/>
        <v>6.8376110552676838E-4</v>
      </c>
      <c r="P113" s="124">
        <f t="shared" si="73"/>
        <v>7.11900886890579E-4</v>
      </c>
      <c r="Q113" s="125">
        <f t="shared" si="74"/>
        <v>1.2856017127906988E-3</v>
      </c>
      <c r="R113" s="125">
        <f t="shared" si="75"/>
        <v>8.7187242349528603E-4</v>
      </c>
      <c r="S113" s="125">
        <f t="shared" si="76"/>
        <v>9.2318975392537703E-4</v>
      </c>
      <c r="T113" s="119">
        <f t="shared" si="77"/>
        <v>6.704444093456873E-4</v>
      </c>
      <c r="U113" s="119">
        <f t="shared" si="78"/>
        <v>5.0518575034947343E-4</v>
      </c>
    </row>
    <row r="114" spans="1:21" x14ac:dyDescent="0.2">
      <c r="A114" s="78" t="s">
        <v>413</v>
      </c>
      <c r="B114" s="126">
        <f t="shared" si="59"/>
        <v>1.2756595108018584E-3</v>
      </c>
      <c r="C114" s="126">
        <f t="shared" si="60"/>
        <v>6.9858640107656189E-4</v>
      </c>
      <c r="D114" s="126">
        <f t="shared" si="61"/>
        <v>1.5996478523866921E-3</v>
      </c>
      <c r="E114" s="126">
        <f t="shared" si="62"/>
        <v>1.8243802336562311E-3</v>
      </c>
      <c r="F114" s="124">
        <f t="shared" si="63"/>
        <v>1.7202258709554845E-3</v>
      </c>
      <c r="G114" s="124">
        <f t="shared" si="64"/>
        <v>1.6866971900120584E-3</v>
      </c>
      <c r="H114" s="124">
        <f t="shared" si="65"/>
        <v>1.0664937156013485E-3</v>
      </c>
      <c r="I114" s="124">
        <f t="shared" si="66"/>
        <v>1.1901431799808404E-3</v>
      </c>
      <c r="J114" s="124">
        <f t="shared" si="67"/>
        <v>1.1592849954594239E-3</v>
      </c>
      <c r="K114" s="124">
        <f t="shared" si="68"/>
        <v>1.1763353787402288E-3</v>
      </c>
      <c r="L114" s="124">
        <f t="shared" si="69"/>
        <v>1.0143292224965305E-3</v>
      </c>
      <c r="M114" s="124">
        <f t="shared" si="70"/>
        <v>1.2262688259780236E-3</v>
      </c>
      <c r="N114" s="124">
        <f t="shared" si="71"/>
        <v>1.1132967205493671E-3</v>
      </c>
      <c r="O114" s="124">
        <f t="shared" si="72"/>
        <v>1.1700844115620766E-3</v>
      </c>
      <c r="P114" s="124">
        <f t="shared" si="73"/>
        <v>1.1422719864366581E-3</v>
      </c>
      <c r="Q114" s="125">
        <f t="shared" si="74"/>
        <v>1.1441831048166914E-3</v>
      </c>
      <c r="R114" s="125">
        <f t="shared" si="75"/>
        <v>9.4421533962668429E-4</v>
      </c>
      <c r="S114" s="125">
        <f t="shared" si="76"/>
        <v>7.6777841666304141E-4</v>
      </c>
      <c r="T114" s="119">
        <f t="shared" si="77"/>
        <v>1.0635824692770601E-3</v>
      </c>
      <c r="U114" s="119">
        <f t="shared" si="78"/>
        <v>7.7413342279117488E-4</v>
      </c>
    </row>
    <row r="115" spans="1:21" ht="9" customHeight="1" x14ac:dyDescent="0.2">
      <c r="B115" s="126"/>
      <c r="C115" s="126"/>
      <c r="D115" s="126"/>
      <c r="E115" s="126"/>
      <c r="F115" s="124"/>
      <c r="G115" s="124"/>
      <c r="H115" s="124"/>
      <c r="I115" s="124"/>
      <c r="J115" s="124"/>
      <c r="K115" s="124"/>
      <c r="L115" s="124"/>
      <c r="M115" s="124"/>
      <c r="N115" s="124"/>
      <c r="O115" s="124"/>
      <c r="P115" s="124"/>
      <c r="Q115" s="125"/>
      <c r="R115" s="125"/>
      <c r="S115" s="125"/>
      <c r="T115" s="119"/>
      <c r="U115" s="119"/>
    </row>
    <row r="116" spans="1:21" x14ac:dyDescent="0.2">
      <c r="A116" s="75" t="s">
        <v>414</v>
      </c>
      <c r="B116" s="127">
        <f>B36/$B$155</f>
        <v>1.3051909502618819E-3</v>
      </c>
      <c r="C116" s="127">
        <f>C36/$C$155</f>
        <v>1.2913550285144071E-3</v>
      </c>
      <c r="D116" s="127">
        <f>D36/$D$155</f>
        <v>1.2547958015894181E-3</v>
      </c>
      <c r="E116" s="127">
        <f>E36/$E$155</f>
        <v>1.0299930749270185E-3</v>
      </c>
      <c r="F116" s="127">
        <f>F36/$F$155</f>
        <v>9.3223863232863916E-4</v>
      </c>
      <c r="G116" s="127">
        <f>G36/$G$155</f>
        <v>9.0264066237892148E-4</v>
      </c>
      <c r="H116" s="127">
        <f>H36/$H$155</f>
        <v>1.0588398999970899E-3</v>
      </c>
      <c r="I116" s="127">
        <f>I36/$I$155</f>
        <v>1.339980825580021E-3</v>
      </c>
      <c r="J116" s="127">
        <f>J36/$J$155</f>
        <v>1.3643000407053839E-3</v>
      </c>
      <c r="K116" s="127">
        <f>K36/$K$155</f>
        <v>1.4086399516661467E-3</v>
      </c>
      <c r="L116" s="127">
        <f>L36/$L$155</f>
        <v>1.4417018860105372E-3</v>
      </c>
      <c r="M116" s="127">
        <f>M36/$M$155</f>
        <v>1.2530457662806383E-3</v>
      </c>
      <c r="N116" s="127">
        <f>N36/$N$155</f>
        <v>1.4144586229065058E-3</v>
      </c>
      <c r="O116" s="127">
        <f>O36/$O$155</f>
        <v>1.3703101836688785E-3</v>
      </c>
      <c r="P116" s="127">
        <f>P36/$P$155</f>
        <v>1.4225414906271028E-3</v>
      </c>
      <c r="Q116" s="128">
        <f>Q36/$Q$155</f>
        <v>1.2354744610539694E-3</v>
      </c>
      <c r="R116" s="128">
        <f>R36/$R$155</f>
        <v>1.1571341893016091E-3</v>
      </c>
      <c r="S116" s="128">
        <f>S36/$S$155</f>
        <v>1.1791491256315813E-3</v>
      </c>
      <c r="T116" s="123">
        <f>T36/$T$155</f>
        <v>1.1984450618202573E-3</v>
      </c>
      <c r="U116" s="123">
        <f>U36/$U$155</f>
        <v>1.3881589720356169E-3</v>
      </c>
    </row>
    <row r="117" spans="1:21" x14ac:dyDescent="0.2">
      <c r="A117" s="78" t="s">
        <v>415</v>
      </c>
      <c r="B117" s="126">
        <f>B37/$B$155</f>
        <v>3.6789020553457623E-4</v>
      </c>
      <c r="C117" s="126">
        <f>C37/$C$155</f>
        <v>3.031503618481527E-4</v>
      </c>
      <c r="D117" s="126">
        <f>D37/$D$155</f>
        <v>3.1678268812518855E-4</v>
      </c>
      <c r="E117" s="126">
        <f>E37/$E$155</f>
        <v>2.6794088239573871E-4</v>
      </c>
      <c r="F117" s="124">
        <f>F37/$F$155</f>
        <v>2.4818345694430452E-4</v>
      </c>
      <c r="G117" s="124">
        <f>G37/$G$155</f>
        <v>2.248422940599236E-4</v>
      </c>
      <c r="H117" s="124">
        <f>H37/$H$155</f>
        <v>8.0004409597669607E-4</v>
      </c>
      <c r="I117" s="124">
        <f>I37/$I$155</f>
        <v>1.0112604351521855E-3</v>
      </c>
      <c r="J117" s="124">
        <f>J37/$J$155</f>
        <v>9.6467462098159969E-4</v>
      </c>
      <c r="K117" s="124">
        <f>K37/$K$155</f>
        <v>9.9736793765678195E-4</v>
      </c>
      <c r="L117" s="124">
        <f>L37/$L$155</f>
        <v>1.040352475096995E-3</v>
      </c>
      <c r="M117" s="124">
        <f>M37/$M$155</f>
        <v>9.262922784418824E-4</v>
      </c>
      <c r="N117" s="124">
        <f>N37/$N$155</f>
        <v>1.0916747085345803E-3</v>
      </c>
      <c r="O117" s="124">
        <f>O37/$O$155</f>
        <v>9.7330326573514907E-4</v>
      </c>
      <c r="P117" s="124">
        <f>P37/$P$155</f>
        <v>9.977262433022425E-4</v>
      </c>
      <c r="Q117" s="125">
        <f>Q37/$Q$155</f>
        <v>7.8617272731703876E-4</v>
      </c>
      <c r="R117" s="125">
        <f>R37/$R$155</f>
        <v>7.8540498420025143E-4</v>
      </c>
      <c r="S117" s="125">
        <f>S37/$S$155</f>
        <v>8.2357756849527498E-4</v>
      </c>
      <c r="T117" s="119">
        <f>T37/$T$155</f>
        <v>8.450872181018119E-4</v>
      </c>
      <c r="U117" s="119">
        <f>U37/$U$155</f>
        <v>0</v>
      </c>
    </row>
    <row r="118" spans="1:21" x14ac:dyDescent="0.2">
      <c r="A118" s="78" t="s">
        <v>416</v>
      </c>
      <c r="B118" s="126">
        <f>B38/$B$155</f>
        <v>9.3730074472730572E-4</v>
      </c>
      <c r="C118" s="126">
        <f>C38/$C$155</f>
        <v>9.8820466666625466E-4</v>
      </c>
      <c r="D118" s="126">
        <f>D38/$D$155</f>
        <v>9.3801311346422946E-4</v>
      </c>
      <c r="E118" s="126">
        <f>E38/$E$155</f>
        <v>7.620521925312797E-4</v>
      </c>
      <c r="F118" s="124">
        <f>F38/$F$155</f>
        <v>6.8405517538433459E-4</v>
      </c>
      <c r="G118" s="124">
        <f>G38/$G$155</f>
        <v>6.7779836831899788E-4</v>
      </c>
      <c r="H118" s="124">
        <f>H38/$H$155</f>
        <v>2.5879580402039386E-4</v>
      </c>
      <c r="I118" s="124">
        <f>I38/$I$155</f>
        <v>3.2872039042783553E-4</v>
      </c>
      <c r="J118" s="124">
        <f>J38/$J$155</f>
        <v>3.9962541972378424E-4</v>
      </c>
      <c r="K118" s="124">
        <f>K38/$K$155</f>
        <v>4.112720140093647E-4</v>
      </c>
      <c r="L118" s="124">
        <f>L38/$L$155</f>
        <v>4.0134941091354224E-4</v>
      </c>
      <c r="M118" s="124">
        <f>M38/$M$155</f>
        <v>3.2675348783875577E-4</v>
      </c>
      <c r="N118" s="124">
        <f>N38/$N$155</f>
        <v>3.227839143719255E-4</v>
      </c>
      <c r="O118" s="124">
        <f>O38/$O$155</f>
        <v>3.9700691793372956E-4</v>
      </c>
      <c r="P118" s="124">
        <f>P38/$P$155</f>
        <v>4.2481524732486029E-4</v>
      </c>
      <c r="Q118" s="125">
        <f>Q38/$Q$155</f>
        <v>4.4930173373693052E-4</v>
      </c>
      <c r="R118" s="125">
        <f>R38/$R$155</f>
        <v>3.7172920510135761E-4</v>
      </c>
      <c r="S118" s="125">
        <f>S38/$S$155</f>
        <v>3.5557155713630633E-4</v>
      </c>
      <c r="T118" s="119">
        <f>T38/$T$155</f>
        <v>3.5335784371844526E-4</v>
      </c>
      <c r="U118" s="119">
        <f>U38/$U$155</f>
        <v>1.3881589720356169E-3</v>
      </c>
    </row>
    <row r="119" spans="1:21" ht="9" customHeight="1" x14ac:dyDescent="0.2">
      <c r="B119" s="126"/>
      <c r="C119" s="126"/>
      <c r="D119" s="126"/>
      <c r="E119" s="126"/>
      <c r="F119" s="124"/>
      <c r="G119" s="124"/>
      <c r="H119" s="124"/>
      <c r="I119" s="124"/>
      <c r="J119" s="124"/>
      <c r="K119" s="124"/>
      <c r="L119" s="124"/>
      <c r="M119" s="124"/>
      <c r="N119" s="124"/>
      <c r="O119" s="124"/>
      <c r="P119" s="124"/>
      <c r="Q119" s="125"/>
      <c r="R119" s="125"/>
      <c r="S119" s="125"/>
      <c r="T119" s="119"/>
      <c r="U119" s="119"/>
    </row>
    <row r="120" spans="1:21" x14ac:dyDescent="0.2">
      <c r="A120" s="75" t="s">
        <v>417</v>
      </c>
      <c r="B120" s="127">
        <f>B40/$B$155</f>
        <v>1.7599469975768191E-2</v>
      </c>
      <c r="C120" s="127">
        <f>C40/$C$155</f>
        <v>1.7413953917862681E-2</v>
      </c>
      <c r="D120" s="127">
        <f>D40/$D$155</f>
        <v>1.8228070058368111E-2</v>
      </c>
      <c r="E120" s="127">
        <f>E40/$E$155</f>
        <v>1.6360654080962385E-2</v>
      </c>
      <c r="F120" s="127">
        <f>F40/$F$155</f>
        <v>1.6638085893557936E-2</v>
      </c>
      <c r="G120" s="127">
        <f>G40/$G$155</f>
        <v>1.6333632805812275E-2</v>
      </c>
      <c r="H120" s="127">
        <f>H40/$H$155</f>
        <v>1.9337871033301094E-2</v>
      </c>
      <c r="I120" s="127">
        <f>I40/$I$155</f>
        <v>2.1072907741454788E-2</v>
      </c>
      <c r="J120" s="127">
        <f>J40/$J$155</f>
        <v>2.0817832830287101E-2</v>
      </c>
      <c r="K120" s="127">
        <f>K40/$K$155</f>
        <v>2.0046738706092145E-2</v>
      </c>
      <c r="L120" s="127">
        <f>L40/$L$155</f>
        <v>2.0000157522015404E-2</v>
      </c>
      <c r="M120" s="127">
        <f>M40/$M$155</f>
        <v>2.0910018961009521E-2</v>
      </c>
      <c r="N120" s="127">
        <f>N40/$N$155</f>
        <v>2.1071328347481738E-2</v>
      </c>
      <c r="O120" s="127">
        <f>O40/$O$155</f>
        <v>2.2337868376777942E-2</v>
      </c>
      <c r="P120" s="127">
        <f>P40/$P$155</f>
        <v>2.1527373839869586E-2</v>
      </c>
      <c r="Q120" s="128">
        <f>Q40/$Q$155</f>
        <v>2.1728925548353591E-2</v>
      </c>
      <c r="R120" s="128">
        <f>R40/$R$155</f>
        <v>2.2871120920250582E-2</v>
      </c>
      <c r="S120" s="128">
        <f>S40/$S$155</f>
        <v>2.3589480107675247E-2</v>
      </c>
      <c r="T120" s="123">
        <f>T40/$T$155</f>
        <v>2.3537601277757513E-2</v>
      </c>
      <c r="U120" s="123">
        <f>U40/$U$155</f>
        <v>2.343979016763759E-2</v>
      </c>
    </row>
    <row r="121" spans="1:21" x14ac:dyDescent="0.2">
      <c r="A121" s="78" t="s">
        <v>418</v>
      </c>
      <c r="B121" s="126">
        <f>B41/$B$155</f>
        <v>4.6376382673057109E-3</v>
      </c>
      <c r="C121" s="126">
        <f>C41/$C$155</f>
        <v>4.8492200898416762E-3</v>
      </c>
      <c r="D121" s="126">
        <f>D41/$D$155</f>
        <v>5.5647725930412766E-3</v>
      </c>
      <c r="E121" s="126">
        <f>E41/$E$155</f>
        <v>3.8249094700655139E-3</v>
      </c>
      <c r="F121" s="124">
        <f>F41/$F$155</f>
        <v>3.9915155362956504E-3</v>
      </c>
      <c r="G121" s="124">
        <f>G41/$G$155</f>
        <v>4.0008104142387809E-3</v>
      </c>
      <c r="H121" s="124">
        <f>H41/$H$155</f>
        <v>4.6430292561068344E-3</v>
      </c>
      <c r="I121" s="124">
        <f>I41/$I$155</f>
        <v>5.4902904602555196E-3</v>
      </c>
      <c r="J121" s="124">
        <f>J41/$J$155</f>
        <v>5.075199135930809E-3</v>
      </c>
      <c r="K121" s="124">
        <f>K41/$K$155</f>
        <v>4.5230240258363752E-3</v>
      </c>
      <c r="L121" s="124">
        <f>L41/$L$155</f>
        <v>3.7920397380663273E-3</v>
      </c>
      <c r="M121" s="124">
        <f>M41/$M$155</f>
        <v>4.0746241185437284E-3</v>
      </c>
      <c r="N121" s="124">
        <f>N41/$N$155</f>
        <v>3.6789925063549509E-3</v>
      </c>
      <c r="O121" s="124">
        <f>O41/$O$155</f>
        <v>4.5724809206342792E-3</v>
      </c>
      <c r="P121" s="124">
        <f>P41/$P$155</f>
        <v>3.8915672089571492E-3</v>
      </c>
      <c r="Q121" s="125">
        <f>Q41/$Q$155</f>
        <v>3.2240436158451138E-3</v>
      </c>
      <c r="R121" s="125">
        <f>R41/$R$155</f>
        <v>3.6198285363892063E-3</v>
      </c>
      <c r="S121" s="125">
        <f>S41/$S$155</f>
        <v>4.1973043591273787E-3</v>
      </c>
      <c r="T121" s="119">
        <f>T41/$T$155</f>
        <v>4.0781201959024741E-3</v>
      </c>
      <c r="U121" s="119">
        <f>U41/$U$155</f>
        <v>5.3738745557571511E-3</v>
      </c>
    </row>
    <row r="122" spans="1:21" x14ac:dyDescent="0.2">
      <c r="A122" s="78" t="s">
        <v>419</v>
      </c>
      <c r="B122" s="126">
        <f>B42/$B$155</f>
        <v>8.1167762491915641E-3</v>
      </c>
      <c r="C122" s="126">
        <f>C42/$C$155</f>
        <v>8.2001936067518811E-3</v>
      </c>
      <c r="D122" s="126">
        <f>D42/$D$155</f>
        <v>8.6093379844796765E-3</v>
      </c>
      <c r="E122" s="126">
        <f>E42/$E$155</f>
        <v>9.0159056169090285E-3</v>
      </c>
      <c r="F122" s="124">
        <f>F42/$F$155</f>
        <v>8.8523312254880533E-3</v>
      </c>
      <c r="G122" s="124">
        <f>G42/$G$155</f>
        <v>9.0449860594515926E-3</v>
      </c>
      <c r="H122" s="124">
        <f>H42/$H$155</f>
        <v>1.1305567108816649E-2</v>
      </c>
      <c r="I122" s="124">
        <f>I42/$I$155</f>
        <v>1.1701845829783569E-2</v>
      </c>
      <c r="J122" s="124">
        <f>J42/$J$155</f>
        <v>1.1436807140318989E-2</v>
      </c>
      <c r="K122" s="124">
        <f>K42/$K$155</f>
        <v>1.1294579807398701E-2</v>
      </c>
      <c r="L122" s="124">
        <f>L42/$L$155</f>
        <v>1.1918748101866015E-2</v>
      </c>
      <c r="M122" s="124">
        <f>M42/$M$155</f>
        <v>1.2145162551238582E-2</v>
      </c>
      <c r="N122" s="124">
        <f>N42/$N$155</f>
        <v>1.2577484355040065E-2</v>
      </c>
      <c r="O122" s="124">
        <f>O42/$O$155</f>
        <v>1.2798824955856151E-2</v>
      </c>
      <c r="P122" s="124">
        <f>P42/$P$155</f>
        <v>1.3006197018156333E-2</v>
      </c>
      <c r="Q122" s="125">
        <f>Q42/$Q$155</f>
        <v>1.3675258039391127E-2</v>
      </c>
      <c r="R122" s="125">
        <f>R42/$R$155</f>
        <v>1.4715089162446241E-2</v>
      </c>
      <c r="S122" s="125">
        <f>S42/$S$155</f>
        <v>1.4694116928335117E-2</v>
      </c>
      <c r="T122" s="119">
        <f>T42/$T$155</f>
        <v>1.4495740670702422E-2</v>
      </c>
      <c r="U122" s="119">
        <f>U42/$U$155</f>
        <v>1.3453392308075627E-2</v>
      </c>
    </row>
    <row r="123" spans="1:21" x14ac:dyDescent="0.2">
      <c r="A123" s="78" t="s">
        <v>420</v>
      </c>
      <c r="B123" s="126">
        <f>B43/$B$155</f>
        <v>4.7554575636347025E-3</v>
      </c>
      <c r="C123" s="126">
        <f>C43/$C$155</f>
        <v>4.2999776136277493E-3</v>
      </c>
      <c r="D123" s="126">
        <f>D43/$D$155</f>
        <v>3.9921556633625574E-3</v>
      </c>
      <c r="E123" s="126">
        <f>E43/$E$155</f>
        <v>3.4601020128585741E-3</v>
      </c>
      <c r="F123" s="124">
        <f>F43/$F$155</f>
        <v>3.7397534347610906E-3</v>
      </c>
      <c r="G123" s="124">
        <f>G43/$G$155</f>
        <v>3.2125993887208736E-3</v>
      </c>
      <c r="H123" s="124">
        <f>H43/$H$155</f>
        <v>3.28767693926577E-3</v>
      </c>
      <c r="I123" s="124">
        <f>I43/$I$155</f>
        <v>3.775736447071618E-3</v>
      </c>
      <c r="J123" s="124">
        <f>J43/$J$155</f>
        <v>4.0440055148222931E-3</v>
      </c>
      <c r="K123" s="124">
        <f>K43/$K$155</f>
        <v>4.1314871505885743E-3</v>
      </c>
      <c r="L123" s="124">
        <f>L43/$L$155</f>
        <v>4.1942748466596291E-3</v>
      </c>
      <c r="M123" s="124">
        <f>M43/$M$155</f>
        <v>4.5938924238413149E-3</v>
      </c>
      <c r="N123" s="124">
        <f>N43/$N$155</f>
        <v>4.7204815223177545E-3</v>
      </c>
      <c r="O123" s="124">
        <f>O43/$O$155</f>
        <v>4.8715563487590928E-3</v>
      </c>
      <c r="P123" s="124">
        <f>P43/$P$155</f>
        <v>4.5408313991886313E-3</v>
      </c>
      <c r="Q123" s="125">
        <f>Q43/$Q$155</f>
        <v>4.7442339955300322E-3</v>
      </c>
      <c r="R123" s="125">
        <f>R43/$R$155</f>
        <v>4.4533800565267224E-3</v>
      </c>
      <c r="S123" s="125">
        <f>S43/$S$155</f>
        <v>4.6221970182619655E-3</v>
      </c>
      <c r="T123" s="119">
        <f>T43/$T$155</f>
        <v>4.8838399256608926E-3</v>
      </c>
      <c r="U123" s="119">
        <f>U43/$U$155</f>
        <v>4.5409363916539937E-3</v>
      </c>
    </row>
    <row r="124" spans="1:21" x14ac:dyDescent="0.2">
      <c r="A124" s="78" t="s">
        <v>421</v>
      </c>
      <c r="B124" s="126">
        <f>B44/$B$155</f>
        <v>8.9597895636210016E-5</v>
      </c>
      <c r="C124" s="126">
        <f>C44/$C$155</f>
        <v>6.4562607641373426E-5</v>
      </c>
      <c r="D124" s="126">
        <f>D44/$D$155</f>
        <v>6.1803817484603493E-5</v>
      </c>
      <c r="E124" s="126">
        <f>E44/$E$155</f>
        <v>5.9736981129271338E-5</v>
      </c>
      <c r="F124" s="124">
        <f>F44/$F$155</f>
        <v>5.4485697013141714E-5</v>
      </c>
      <c r="G124" s="124">
        <f>G44/$G$155</f>
        <v>7.5236943401027067E-5</v>
      </c>
      <c r="H124" s="124">
        <f>H44/$H$155</f>
        <v>1.0159772911184155E-4</v>
      </c>
      <c r="I124" s="124">
        <f>I44/$I$155</f>
        <v>1.0503500434408165E-4</v>
      </c>
      <c r="J124" s="124">
        <f>J44/$J$155</f>
        <v>2.6182103921501136E-4</v>
      </c>
      <c r="K124" s="124">
        <f>K44/$K$155</f>
        <v>9.7647722268493829E-5</v>
      </c>
      <c r="L124" s="124">
        <f>L44/$L$155</f>
        <v>9.5094835423433402E-5</v>
      </c>
      <c r="M124" s="124">
        <f>M44/$M$155</f>
        <v>9.6339867385898011E-5</v>
      </c>
      <c r="N124" s="124">
        <f>N44/$N$155</f>
        <v>9.4369963768971087E-5</v>
      </c>
      <c r="O124" s="124">
        <f>O44/$O$155</f>
        <v>9.5006151528418927E-5</v>
      </c>
      <c r="P124" s="124">
        <f>P44/$P$155</f>
        <v>8.8778213567470982E-5</v>
      </c>
      <c r="Q124" s="125">
        <f>Q44/$Q$155</f>
        <v>8.5389897587319458E-5</v>
      </c>
      <c r="R124" s="125">
        <f>R44/$R$155</f>
        <v>8.2823164888415465E-5</v>
      </c>
      <c r="S124" s="125">
        <f>S44/$S$155</f>
        <v>7.5861801950784206E-5</v>
      </c>
      <c r="T124" s="119">
        <f>T44/$T$155</f>
        <v>7.9900485491725452E-5</v>
      </c>
      <c r="U124" s="119">
        <f>U44/$U$155</f>
        <v>7.1586912150818787E-5</v>
      </c>
    </row>
    <row r="125" spans="1:21" ht="8.25" customHeight="1" x14ac:dyDescent="0.2">
      <c r="B125" s="126"/>
      <c r="C125" s="126"/>
      <c r="D125" s="126"/>
      <c r="E125" s="126"/>
      <c r="F125" s="124"/>
      <c r="G125" s="124"/>
      <c r="H125" s="124"/>
      <c r="I125" s="124"/>
      <c r="J125" s="124"/>
      <c r="K125" s="124"/>
      <c r="L125" s="124"/>
      <c r="M125" s="124"/>
      <c r="N125" s="124"/>
      <c r="O125" s="124"/>
      <c r="P125" s="124"/>
      <c r="Q125" s="125"/>
      <c r="R125" s="125"/>
      <c r="S125" s="125"/>
      <c r="T125" s="119"/>
      <c r="U125" s="119"/>
    </row>
    <row r="126" spans="1:21" x14ac:dyDescent="0.2">
      <c r="A126" s="75" t="s">
        <v>99</v>
      </c>
      <c r="B126" s="127">
        <f>B46/$B$155</f>
        <v>5.7723882907714255E-2</v>
      </c>
      <c r="C126" s="127">
        <f>C46/$C$155</f>
        <v>5.8173142950443901E-2</v>
      </c>
      <c r="D126" s="127">
        <f>D46/$D$155</f>
        <v>5.0868788589131027E-2</v>
      </c>
      <c r="E126" s="127">
        <f>E46/$E$155</f>
        <v>4.8794838266453693E-2</v>
      </c>
      <c r="F126" s="127">
        <f>F46/$F$155</f>
        <v>4.8502621082844838E-2</v>
      </c>
      <c r="G126" s="127">
        <f>G46/$G$155</f>
        <v>4.976408112642941E-2</v>
      </c>
      <c r="H126" s="127">
        <f>H46/$H$155</f>
        <v>5.6753148232637808E-2</v>
      </c>
      <c r="I126" s="127">
        <f>I46/$I$155</f>
        <v>6.3567774873119057E-2</v>
      </c>
      <c r="J126" s="127">
        <f>J46/$J$155</f>
        <v>6.3100602247492268E-2</v>
      </c>
      <c r="K126" s="127">
        <f>K46/$K$155</f>
        <v>6.3416892207842135E-2</v>
      </c>
      <c r="L126" s="127">
        <f>L46/$L$155</f>
        <v>6.5790048958557307E-2</v>
      </c>
      <c r="M126" s="127">
        <f>M46/$M$155</f>
        <v>6.5251791426080591E-2</v>
      </c>
      <c r="N126" s="127">
        <f>N46/$N$155</f>
        <v>6.3160464410700792E-2</v>
      </c>
      <c r="O126" s="127">
        <f>O46/$O$155</f>
        <v>6.4945466762003537E-2</v>
      </c>
      <c r="P126" s="127">
        <f>P46/$P$155</f>
        <v>6.3289797850020577E-2</v>
      </c>
      <c r="Q126" s="128">
        <f>Q46/$Q$155</f>
        <v>6.2111261579113758E-2</v>
      </c>
      <c r="R126" s="128">
        <f>R46/$R$155</f>
        <v>6.3632689369691506E-2</v>
      </c>
      <c r="S126" s="128">
        <f>S46/$S$155</f>
        <v>6.3731940522119127E-2</v>
      </c>
      <c r="T126" s="123">
        <f>T46/$T$155</f>
        <v>6.8343358019729031E-2</v>
      </c>
      <c r="U126" s="123">
        <f>U46/$U$155</f>
        <v>6.650324737006813E-2</v>
      </c>
    </row>
    <row r="127" spans="1:21" x14ac:dyDescent="0.2">
      <c r="A127" s="78" t="s">
        <v>422</v>
      </c>
      <c r="B127" s="127"/>
      <c r="C127" s="127"/>
      <c r="D127" s="127"/>
      <c r="E127" s="127"/>
      <c r="F127" s="127"/>
      <c r="G127" s="127"/>
      <c r="H127" s="127"/>
      <c r="I127" s="127"/>
      <c r="J127" s="127"/>
      <c r="K127" s="127"/>
      <c r="L127" s="124">
        <f>L47/$L$155</f>
        <v>2.0893052030264355E-5</v>
      </c>
      <c r="M127" s="124">
        <f>M47/$M$155</f>
        <v>1.4219090276362136E-4</v>
      </c>
      <c r="N127" s="124">
        <f>N47/$N$155</f>
        <v>4.5996083415114636E-4</v>
      </c>
      <c r="O127" s="124">
        <f>O47/$O$155</f>
        <v>6.7444196553103611E-4</v>
      </c>
      <c r="P127" s="124">
        <f>P47/$P$155</f>
        <v>6.8072759590425693E-4</v>
      </c>
      <c r="Q127" s="125">
        <f>Q47/$Q$155</f>
        <v>8.7944590043908416E-4</v>
      </c>
      <c r="R127" s="125">
        <f>R47/$R$155</f>
        <v>9.3303576796228038E-4</v>
      </c>
      <c r="S127" s="125">
        <f>S47/$S$155</f>
        <v>1.0200532982400064E-3</v>
      </c>
      <c r="T127" s="119">
        <f>T47/$T$155</f>
        <v>8.7019141405625421E-4</v>
      </c>
      <c r="U127" s="119">
        <f>U47/$U$155</f>
        <v>7.9158010307665231E-4</v>
      </c>
    </row>
    <row r="128" spans="1:21" x14ac:dyDescent="0.2">
      <c r="A128" s="78" t="s">
        <v>423</v>
      </c>
      <c r="B128" s="126">
        <f>B48/$B$155</f>
        <v>6.013367564609436E-3</v>
      </c>
      <c r="C128" s="126">
        <f>C48/$C$155</f>
        <v>6.0741738860009796E-3</v>
      </c>
      <c r="D128" s="126">
        <f>D48/$D$155</f>
        <v>4.8302393954750876E-3</v>
      </c>
      <c r="E128" s="126">
        <f>E48/$E$155</f>
        <v>4.64811657161037E-3</v>
      </c>
      <c r="F128" s="124">
        <f>F48/$F$155</f>
        <v>4.4647435219507051E-3</v>
      </c>
      <c r="G128" s="124">
        <f>G48/$G$155</f>
        <v>4.3197151726026726E-3</v>
      </c>
      <c r="H128" s="124">
        <f>H48/$H$155</f>
        <v>6.3708424357919588E-3</v>
      </c>
      <c r="I128" s="124">
        <f>I48/$I$155</f>
        <v>8.4614847162038063E-3</v>
      </c>
      <c r="J128" s="124">
        <f>J48/$J$155</f>
        <v>6.5864747323746394E-3</v>
      </c>
      <c r="K128" s="124">
        <f>K48/$K$155</f>
        <v>6.5793092587085426E-3</v>
      </c>
      <c r="L128" s="124">
        <f>L48/$L$155</f>
        <v>1.0347333865224987E-2</v>
      </c>
      <c r="M128" s="124">
        <f>M48/$M$155</f>
        <v>9.0721697665472768E-3</v>
      </c>
      <c r="N128" s="124">
        <f>N48/$N$155</f>
        <v>8.7172518614451484E-3</v>
      </c>
      <c r="O128" s="124">
        <f>O48/$O$155</f>
        <v>9.0325965985436872E-3</v>
      </c>
      <c r="P128" s="124">
        <f>P48/$P$155</f>
        <v>9.064053148860822E-3</v>
      </c>
      <c r="Q128" s="125">
        <f>Q48/$Q$155</f>
        <v>9.0043121907365832E-3</v>
      </c>
      <c r="R128" s="125">
        <f>R48/$R$155</f>
        <v>9.263283150941562E-3</v>
      </c>
      <c r="S128" s="125">
        <f>S48/$S$155</f>
        <v>8.9976023806265688E-3</v>
      </c>
      <c r="T128" s="119">
        <f>T48/$T$155</f>
        <v>8.0060949575371399E-3</v>
      </c>
      <c r="U128" s="119">
        <f>U48/$U$155</f>
        <v>9.4288941232198564E-3</v>
      </c>
    </row>
    <row r="129" spans="1:21" x14ac:dyDescent="0.2">
      <c r="A129" s="78" t="s">
        <v>424</v>
      </c>
      <c r="B129" s="126">
        <f>B49/$B$155</f>
        <v>1.4218467031613556E-4</v>
      </c>
      <c r="C129" s="126">
        <f>C49/$C$155</f>
        <v>1.4284510491037418E-4</v>
      </c>
      <c r="D129" s="126">
        <f>D49/$D$155</f>
        <v>1.3331356884052338E-4</v>
      </c>
      <c r="E129" s="126">
        <f>E49/$E$155</f>
        <v>1.0986545433591922E-4</v>
      </c>
      <c r="F129" s="124">
        <f>F49/$F$155</f>
        <v>1.0379751065971767E-4</v>
      </c>
      <c r="G129" s="124">
        <f>G49/$G$155</f>
        <v>1.0426052618487686E-4</v>
      </c>
      <c r="H129" s="124">
        <f>H49/$H$155</f>
        <v>1.1737712835436011E-4</v>
      </c>
      <c r="I129" s="124">
        <f>I49/$I$155</f>
        <v>1.3873507906378017E-4</v>
      </c>
      <c r="J129" s="124">
        <f>J49/$J$155</f>
        <v>1.4942552456462412E-4</v>
      </c>
      <c r="K129" s="124">
        <f>K49/$K$155</f>
        <v>1.5335674480644441E-4</v>
      </c>
      <c r="L129" s="124">
        <f>L49/$L$155</f>
        <v>1.4508754890318125E-4</v>
      </c>
      <c r="M129" s="124">
        <f>M49/$M$155</f>
        <v>1.4482957977105941E-4</v>
      </c>
      <c r="N129" s="124">
        <f>N49/$N$155</f>
        <v>1.3970016120170407E-4</v>
      </c>
      <c r="O129" s="124">
        <f>O49/$O$155</f>
        <v>1.4838766645552105E-4</v>
      </c>
      <c r="P129" s="124">
        <f>P49/$P$155</f>
        <v>1.6940825981218876E-4</v>
      </c>
      <c r="Q129" s="125">
        <f>Q49/$Q$155</f>
        <v>1.7176660982692651E-4</v>
      </c>
      <c r="R129" s="125">
        <f>R49/$R$155</f>
        <v>1.6356960116809129E-4</v>
      </c>
      <c r="S129" s="125">
        <f>S49/$S$155</f>
        <v>1.4813083306436899E-4</v>
      </c>
      <c r="T129" s="119">
        <f>T49/$T$155</f>
        <v>1.7410122947884437E-4</v>
      </c>
      <c r="U129" s="119">
        <f>U49/$U$155</f>
        <v>0</v>
      </c>
    </row>
    <row r="130" spans="1:21" x14ac:dyDescent="0.2">
      <c r="A130" s="78" t="s">
        <v>425</v>
      </c>
      <c r="B130" s="126">
        <f>B50/$B$155</f>
        <v>5.1568330672788681E-2</v>
      </c>
      <c r="C130" s="126">
        <f>C50/$C$155</f>
        <v>5.1956123959532544E-2</v>
      </c>
      <c r="D130" s="126">
        <f>D50/$D$155</f>
        <v>4.590523562481541E-2</v>
      </c>
      <c r="E130" s="126">
        <f>E50/$E$155</f>
        <v>4.4036856240507398E-2</v>
      </c>
      <c r="F130" s="124">
        <f>F50/$F$155</f>
        <v>4.3934080050234407E-2</v>
      </c>
      <c r="G130" s="124">
        <f>G50/$G$155</f>
        <v>4.5340105427641865E-2</v>
      </c>
      <c r="H130" s="124">
        <f>H50/$H$155</f>
        <v>5.0264928668491492E-2</v>
      </c>
      <c r="I130" s="124">
        <f>I50/$I$155</f>
        <v>5.4967555077851463E-2</v>
      </c>
      <c r="J130" s="124">
        <f>J50/$J$155</f>
        <v>5.6364701990553011E-2</v>
      </c>
      <c r="K130" s="124">
        <f>K50/$K$155</f>
        <v>5.668422620432715E-2</v>
      </c>
      <c r="L130" s="124">
        <f>L50/$L$155</f>
        <v>5.5276734492398873E-2</v>
      </c>
      <c r="M130" s="124">
        <f>M50/$M$155</f>
        <v>5.5892601176998631E-2</v>
      </c>
      <c r="N130" s="124">
        <f>N50/$N$155</f>
        <v>5.3843551553902795E-2</v>
      </c>
      <c r="O130" s="124">
        <f>O50/$O$155</f>
        <v>5.5090040531473296E-2</v>
      </c>
      <c r="P130" s="124">
        <f>P50/$P$155</f>
        <v>5.3375608845443311E-2</v>
      </c>
      <c r="Q130" s="125">
        <f>Q50/$Q$155</f>
        <v>5.2055736878111158E-2</v>
      </c>
      <c r="R130" s="125">
        <f>R50/$R$155</f>
        <v>5.3272800849619571E-2</v>
      </c>
      <c r="S130" s="125">
        <f>S50/$S$155</f>
        <v>5.3566154010188181E-2</v>
      </c>
      <c r="T130" s="119">
        <f>T50/$T$155</f>
        <v>5.9292970418656797E-2</v>
      </c>
      <c r="U130" s="119">
        <f>U50/$U$155</f>
        <v>5.6282773143771614E-2</v>
      </c>
    </row>
    <row r="131" spans="1:21" ht="9.75" customHeight="1" x14ac:dyDescent="0.2">
      <c r="B131" s="126"/>
      <c r="C131" s="126"/>
      <c r="D131" s="126"/>
      <c r="E131" s="126"/>
      <c r="F131" s="124"/>
      <c r="G131" s="124"/>
      <c r="H131" s="124"/>
      <c r="I131" s="124"/>
      <c r="J131" s="124"/>
      <c r="K131" s="124"/>
      <c r="L131" s="124"/>
      <c r="M131" s="124"/>
      <c r="N131" s="124"/>
      <c r="O131" s="124"/>
      <c r="P131" s="124"/>
      <c r="Q131" s="125"/>
      <c r="R131" s="125"/>
      <c r="S131" s="125"/>
      <c r="T131" s="119"/>
      <c r="U131" s="119"/>
    </row>
    <row r="132" spans="1:21" x14ac:dyDescent="0.2">
      <c r="A132" s="75" t="s">
        <v>426</v>
      </c>
      <c r="B132" s="127">
        <f>B52/$B$155</f>
        <v>1.7153725075577803E-3</v>
      </c>
      <c r="C132" s="127">
        <f>C52/$C$155</f>
        <v>1.5334827830478699E-3</v>
      </c>
      <c r="D132" s="127">
        <f>D52/$D$155</f>
        <v>1.3797113502520709E-3</v>
      </c>
      <c r="E132" s="127">
        <f>E52/$E$155</f>
        <v>1.4013973955045488E-3</v>
      </c>
      <c r="F132" s="127">
        <f>F52/$F$155</f>
        <v>1.2827043741015251E-3</v>
      </c>
      <c r="G132" s="127">
        <f>G52/$G$155</f>
        <v>1.3247347523511286E-3</v>
      </c>
      <c r="H132" s="127">
        <f>H52/$H$155</f>
        <v>1.3666623347088338E-3</v>
      </c>
      <c r="I132" s="127">
        <f>I52/$I$155</f>
        <v>2.0265664055985674E-3</v>
      </c>
      <c r="J132" s="127">
        <f>J52/$J$155</f>
        <v>1.8356264006647797E-3</v>
      </c>
      <c r="K132" s="127">
        <f>K52/$K$155</f>
        <v>1.8995248867169688E-3</v>
      </c>
      <c r="L132" s="127">
        <f>L52/$L$155</f>
        <v>1.8385603390270969E-3</v>
      </c>
      <c r="M132" s="127">
        <f>M52/$M$155</f>
        <v>2.2054231367853801E-3</v>
      </c>
      <c r="N132" s="127">
        <f>N52/$N$155</f>
        <v>2.0922152257793853E-3</v>
      </c>
      <c r="O132" s="127">
        <f t="shared" ref="O132:O137" si="79">O52/$O$155</f>
        <v>1.9745101584968216E-3</v>
      </c>
      <c r="P132" s="127">
        <f t="shared" ref="P132:P137" si="80">P52/$P$155</f>
        <v>1.7793451208115854E-3</v>
      </c>
      <c r="Q132" s="128">
        <f t="shared" ref="Q132:Q137" si="81">Q52/$Q$155</f>
        <v>1.9718071125963748E-3</v>
      </c>
      <c r="R132" s="128">
        <f t="shared" ref="R132:R137" si="82">R52/$R$155</f>
        <v>1.7429018298077113E-3</v>
      </c>
      <c r="S132" s="128">
        <f t="shared" ref="S132:S137" si="83">S52/$S$155</f>
        <v>1.6838963716404613E-3</v>
      </c>
      <c r="T132" s="123">
        <f t="shared" ref="T132:T137" si="84">T52/$T$155</f>
        <v>1.5137120074956176E-3</v>
      </c>
      <c r="U132" s="123">
        <f t="shared" ref="U132:U137" si="85">U52/$U$155</f>
        <v>1.3294232335140021E-3</v>
      </c>
    </row>
    <row r="133" spans="1:21" x14ac:dyDescent="0.2">
      <c r="A133" s="78" t="s">
        <v>427</v>
      </c>
      <c r="B133" s="126">
        <f>B53/$B$155</f>
        <v>2.2588233993638468E-4</v>
      </c>
      <c r="C133" s="126">
        <f>C53/$C$155</f>
        <v>2.9377678583125498E-4</v>
      </c>
      <c r="D133" s="126">
        <f>D53/$D$155</f>
        <v>1.7971157536013076E-4</v>
      </c>
      <c r="E133" s="126">
        <f>E53/$E$155</f>
        <v>2.0116965650810624E-4</v>
      </c>
      <c r="F133" s="124">
        <f>F53/$F$155</f>
        <v>2.4594183945346237E-4</v>
      </c>
      <c r="G133" s="124">
        <f>G53/$G$155</f>
        <v>1.7789067772106237E-4</v>
      </c>
      <c r="H133" s="124">
        <f>H53/$H$155</f>
        <v>2.2019152239599458E-4</v>
      </c>
      <c r="I133" s="124">
        <f>I53/$I$155</f>
        <v>3.9414802564978935E-4</v>
      </c>
      <c r="J133" s="124">
        <f>J53/$J$155</f>
        <v>2.9554701454346301E-4</v>
      </c>
      <c r="K133" s="124">
        <f>K53/$K$155</f>
        <v>3.1166279491412848E-4</v>
      </c>
      <c r="L133" s="124">
        <f>L53/$L$155</f>
        <v>2.7120747551470534E-4</v>
      </c>
      <c r="M133" s="124">
        <f>M53/$M$155</f>
        <v>4.964574252531033E-4</v>
      </c>
      <c r="N133" s="124">
        <f>N53/$N$155</f>
        <v>4.5588765403828776E-4</v>
      </c>
      <c r="O133" s="124">
        <f t="shared" si="79"/>
        <v>3.7697035276108447E-4</v>
      </c>
      <c r="P133" s="124">
        <f t="shared" si="80"/>
        <v>2.9577972162104534E-4</v>
      </c>
      <c r="Q133" s="125">
        <f t="shared" si="81"/>
        <v>3.1492079218155262E-4</v>
      </c>
      <c r="R133" s="125">
        <f t="shared" si="82"/>
        <v>2.9344709939467051E-4</v>
      </c>
      <c r="S133" s="125">
        <f t="shared" si="83"/>
        <v>2.9365461725069616E-4</v>
      </c>
      <c r="T133" s="119">
        <f t="shared" si="84"/>
        <v>2.3388177317757556E-4</v>
      </c>
      <c r="U133" s="119">
        <f t="shared" si="85"/>
        <v>2.1681705766915307E-4</v>
      </c>
    </row>
    <row r="134" spans="1:21" x14ac:dyDescent="0.2">
      <c r="A134" s="78" t="s">
        <v>428</v>
      </c>
      <c r="B134" s="126">
        <f>B54/$B$155</f>
        <v>1.1297026697320257E-3</v>
      </c>
      <c r="C134" s="126">
        <f>C54/$C$155</f>
        <v>9.5456575273697485E-4</v>
      </c>
      <c r="D134" s="126">
        <f>D54/$D$155</f>
        <v>1.0380160185584875E-3</v>
      </c>
      <c r="E134" s="126">
        <f>E54/$E$155</f>
        <v>8.5140652677732909E-4</v>
      </c>
      <c r="F134" s="124">
        <f>F54/$F$155</f>
        <v>7.6600337367706208E-4</v>
      </c>
      <c r="G134" s="124">
        <f>G54/$G$155</f>
        <v>8.4463692361837965E-4</v>
      </c>
      <c r="H134" s="124">
        <f>H54/$H$155</f>
        <v>9.0465865751649364E-4</v>
      </c>
      <c r="I134" s="124">
        <f>I54/$I$155</f>
        <v>1.2454907840052968E-3</v>
      </c>
      <c r="J134" s="124">
        <f>J54/$J$155</f>
        <v>1.3175352284194653E-3</v>
      </c>
      <c r="K134" s="124">
        <f>K54/$K$155</f>
        <v>1.3001803988275597E-3</v>
      </c>
      <c r="L134" s="124">
        <f>L54/$L$155</f>
        <v>1.3046130001148056E-3</v>
      </c>
      <c r="M134" s="124">
        <f>M54/$M$155</f>
        <v>1.3974972429439245E-3</v>
      </c>
      <c r="N134" s="124">
        <f>N54/$N$155</f>
        <v>1.3769809584596084E-3</v>
      </c>
      <c r="O134" s="124">
        <f t="shared" si="79"/>
        <v>1.3098756080562656E-3</v>
      </c>
      <c r="P134" s="124">
        <f t="shared" si="80"/>
        <v>1.1908708756867242E-3</v>
      </c>
      <c r="Q134" s="125">
        <f t="shared" si="81"/>
        <v>1.3697624040081562E-3</v>
      </c>
      <c r="R134" s="125">
        <f t="shared" si="82"/>
        <v>1.2000785532777186E-3</v>
      </c>
      <c r="S134" s="125">
        <f t="shared" si="83"/>
        <v>1.1019255146684369E-3</v>
      </c>
      <c r="T134" s="119">
        <f t="shared" si="84"/>
        <v>1.0286635939147045E-3</v>
      </c>
      <c r="U134" s="119">
        <f t="shared" si="85"/>
        <v>9.3898784828973627E-4</v>
      </c>
    </row>
    <row r="135" spans="1:21" x14ac:dyDescent="0.2">
      <c r="A135" s="78" t="s">
        <v>429</v>
      </c>
      <c r="B135" s="126">
        <f>B55/$B$155</f>
        <v>3.245629465115482E-4</v>
      </c>
      <c r="C135" s="126">
        <f>C55/$C$155</f>
        <v>2.4768876982517288E-4</v>
      </c>
      <c r="D135" s="126">
        <f>D55/$D$155</f>
        <v>1.3509296556905168E-4</v>
      </c>
      <c r="E135" s="126">
        <f>E55/$E$155</f>
        <v>3.2348349617091171E-4</v>
      </c>
      <c r="F135" s="124">
        <f>F55/$F$155</f>
        <v>2.5103927611130964E-4</v>
      </c>
      <c r="G135" s="124">
        <f>G55/$G$155</f>
        <v>2.8377970917435976E-4</v>
      </c>
      <c r="H135" s="124">
        <f>H55/$H$155</f>
        <v>2.2505197464103472E-4</v>
      </c>
      <c r="I135" s="124">
        <f>I55/$I$155</f>
        <v>3.6858341053735006E-4</v>
      </c>
      <c r="J135" s="124">
        <f>J55/$J$155</f>
        <v>1.9848544228139207E-4</v>
      </c>
      <c r="K135" s="124">
        <f>K55/$K$155</f>
        <v>2.5534650720844234E-4</v>
      </c>
      <c r="L135" s="124">
        <f>L55/$L$155</f>
        <v>2.4058030647259346E-4</v>
      </c>
      <c r="M135" s="124">
        <f>M55/$M$155</f>
        <v>2.7860165482649805E-4</v>
      </c>
      <c r="N135" s="124">
        <f>N55/$N$155</f>
        <v>2.3023567949022035E-4</v>
      </c>
      <c r="O135" s="124">
        <f t="shared" si="79"/>
        <v>2.4873738722109732E-4</v>
      </c>
      <c r="P135" s="124">
        <f t="shared" si="80"/>
        <v>2.6628472849829195E-4</v>
      </c>
      <c r="Q135" s="125">
        <f t="shared" si="81"/>
        <v>2.5387368790865907E-4</v>
      </c>
      <c r="R135" s="125">
        <f t="shared" si="82"/>
        <v>2.1702235412128875E-4</v>
      </c>
      <c r="S135" s="125">
        <f t="shared" si="83"/>
        <v>2.4885451682024162E-4</v>
      </c>
      <c r="T135" s="119">
        <f t="shared" si="84"/>
        <v>2.189087524514597E-4</v>
      </c>
      <c r="U135" s="119">
        <f t="shared" si="85"/>
        <v>1.7361832755511262E-4</v>
      </c>
    </row>
    <row r="136" spans="1:21" x14ac:dyDescent="0.2">
      <c r="A136" s="78" t="s">
        <v>430</v>
      </c>
      <c r="B136" s="126">
        <f>B56/$B$155</f>
        <v>3.5224551377821412E-5</v>
      </c>
      <c r="C136" s="126">
        <f>C56/$C$155</f>
        <v>3.7451474654467353E-5</v>
      </c>
      <c r="D136" s="126">
        <f>D56/$D$155</f>
        <v>2.6890790764400952E-5</v>
      </c>
      <c r="E136" s="126">
        <f>E56/$E$155</f>
        <v>2.5337716048201762E-5</v>
      </c>
      <c r="F136" s="124">
        <f>F56/$F$155</f>
        <v>1.9719884859691096E-5</v>
      </c>
      <c r="G136" s="124">
        <f>G56/$G$155</f>
        <v>1.8427441837327072E-5</v>
      </c>
      <c r="H136" s="124">
        <f>H56/$H$155</f>
        <v>1.6760180155310817E-5</v>
      </c>
      <c r="I136" s="124">
        <f>I56/$I$155</f>
        <v>1.8344185406131097E-5</v>
      </c>
      <c r="J136" s="124">
        <f>J56/$J$155</f>
        <v>2.405871542045911E-5</v>
      </c>
      <c r="K136" s="124">
        <f>K56/$K$155</f>
        <v>3.2335185766838145E-5</v>
      </c>
      <c r="L136" s="124">
        <f>L56/$L$155</f>
        <v>2.2159556924992643E-5</v>
      </c>
      <c r="M136" s="124">
        <f>M56/$M$155</f>
        <v>3.2866813761854315E-5</v>
      </c>
      <c r="N136" s="124">
        <f>N56/$N$155</f>
        <v>2.9110933791268967E-5</v>
      </c>
      <c r="O136" s="124">
        <f t="shared" si="79"/>
        <v>3.8926810458374233E-5</v>
      </c>
      <c r="P136" s="124">
        <f t="shared" si="80"/>
        <v>2.6409795005524066E-5</v>
      </c>
      <c r="Q136" s="125">
        <f t="shared" si="81"/>
        <v>3.32502284980068E-5</v>
      </c>
      <c r="R136" s="125">
        <f t="shared" si="82"/>
        <v>3.2353823014033423E-5</v>
      </c>
      <c r="S136" s="125">
        <f t="shared" si="83"/>
        <v>3.9461722901086635E-5</v>
      </c>
      <c r="T136" s="119">
        <f t="shared" si="84"/>
        <v>2.9849000160873009E-5</v>
      </c>
      <c r="U136" s="119">
        <f t="shared" si="85"/>
        <v>0</v>
      </c>
    </row>
    <row r="137" spans="1:21" ht="25.5" x14ac:dyDescent="0.2">
      <c r="A137" s="78" t="s">
        <v>431</v>
      </c>
      <c r="B137" s="126"/>
      <c r="C137" s="126"/>
      <c r="D137" s="126"/>
      <c r="E137" s="126"/>
      <c r="F137" s="124"/>
      <c r="G137" s="124"/>
      <c r="H137" s="124"/>
      <c r="I137" s="124"/>
      <c r="J137" s="124"/>
      <c r="K137" s="124"/>
      <c r="L137" s="124"/>
      <c r="M137" s="124"/>
      <c r="N137" s="124"/>
      <c r="O137" s="124">
        <f t="shared" si="79"/>
        <v>0</v>
      </c>
      <c r="P137" s="124">
        <f t="shared" si="80"/>
        <v>0</v>
      </c>
      <c r="Q137" s="125">
        <f t="shared" si="81"/>
        <v>0</v>
      </c>
      <c r="R137" s="125">
        <f t="shared" si="82"/>
        <v>0</v>
      </c>
      <c r="S137" s="125">
        <f t="shared" si="83"/>
        <v>0</v>
      </c>
      <c r="T137" s="119">
        <f t="shared" si="84"/>
        <v>2.4088877910046479E-6</v>
      </c>
      <c r="U137" s="119">
        <f t="shared" si="85"/>
        <v>0</v>
      </c>
    </row>
    <row r="138" spans="1:21" ht="8.25" customHeight="1" x14ac:dyDescent="0.2">
      <c r="B138" s="126"/>
      <c r="C138" s="126"/>
      <c r="D138" s="126"/>
      <c r="E138" s="126"/>
      <c r="F138" s="124"/>
      <c r="G138" s="124"/>
      <c r="H138" s="124"/>
      <c r="I138" s="124"/>
      <c r="J138" s="124"/>
      <c r="K138" s="124"/>
      <c r="L138" s="124"/>
      <c r="M138" s="124"/>
      <c r="N138" s="124"/>
      <c r="O138" s="124"/>
      <c r="P138" s="124"/>
      <c r="Q138" s="125"/>
      <c r="R138" s="125"/>
      <c r="S138" s="125"/>
      <c r="T138" s="119"/>
      <c r="U138" s="119"/>
    </row>
    <row r="139" spans="1:21" x14ac:dyDescent="0.2">
      <c r="A139" s="75" t="s">
        <v>101</v>
      </c>
      <c r="B139" s="127">
        <f t="shared" ref="B139:B144" si="86">B59/$B$155</f>
        <v>5.6055009704204857E-2</v>
      </c>
      <c r="C139" s="127">
        <f t="shared" ref="C139:C144" si="87">C59/$C$155</f>
        <v>5.5961178588736574E-2</v>
      </c>
      <c r="D139" s="127">
        <f t="shared" ref="D139:D144" si="88">D59/$D$155</f>
        <v>5.4244081117334475E-2</v>
      </c>
      <c r="E139" s="127">
        <f t="shared" ref="E139:E144" si="89">E59/$E$155</f>
        <v>5.2482198347945548E-2</v>
      </c>
      <c r="F139" s="127">
        <f t="shared" ref="F139:F144" si="90">F59/$F$155</f>
        <v>4.9953682942699272E-2</v>
      </c>
      <c r="G139" s="127">
        <f t="shared" ref="G139:G144" si="91">G59/$G$155</f>
        <v>5.0880606051862086E-2</v>
      </c>
      <c r="H139" s="127">
        <f t="shared" ref="H139:H144" si="92">H59/$H$155</f>
        <v>5.5730137873328298E-2</v>
      </c>
      <c r="I139" s="127">
        <f t="shared" ref="I139:I144" si="93">I59/$I$155</f>
        <v>6.5115542535333915E-2</v>
      </c>
      <c r="J139" s="127">
        <f t="shared" ref="J139:J144" si="94">J59/$J$155</f>
        <v>6.9961122592601455E-2</v>
      </c>
      <c r="K139" s="127">
        <f t="shared" ref="K139:K144" si="95">K59/$K$155</f>
        <v>6.8236342271607714E-2</v>
      </c>
      <c r="L139" s="127">
        <f t="shared" ref="L139:L144" si="96">L59/$L$155</f>
        <v>7.0137546219331673E-2</v>
      </c>
      <c r="M139" s="127">
        <f t="shared" ref="M139:M144" si="97">M59/$M$155</f>
        <v>7.2877628313178899E-2</v>
      </c>
      <c r="N139" s="127">
        <f t="shared" ref="N139:N144" si="98">N59/$N$155</f>
        <v>7.2703767482987056E-2</v>
      </c>
      <c r="O139" s="127">
        <f t="shared" ref="O139:O144" si="99">O59/$O$155</f>
        <v>7.4441826973441677E-2</v>
      </c>
      <c r="P139" s="127">
        <f t="shared" ref="P139:P144" si="100">P59/$P$155</f>
        <v>7.2996093165895601E-2</v>
      </c>
      <c r="Q139" s="128">
        <f t="shared" ref="Q139:Q144" si="101">Q59/$Q$155</f>
        <v>7.3615892164557009E-2</v>
      </c>
      <c r="R139" s="128">
        <f t="shared" ref="R139:R144" si="102">R59/$R$155</f>
        <v>7.120492665054251E-2</v>
      </c>
      <c r="S139" s="128">
        <f t="shared" ref="S139:S144" si="103">S59/$S$155</f>
        <v>7.0046381165611737E-2</v>
      </c>
      <c r="T139" s="123">
        <f t="shared" ref="T139:T144" si="104">T59/$T$155</f>
        <v>6.8822248149160062E-2</v>
      </c>
      <c r="U139" s="123">
        <f t="shared" ref="U139:U144" si="105">U59/$U$155</f>
        <v>6.393174249463654E-2</v>
      </c>
    </row>
    <row r="140" spans="1:21" x14ac:dyDescent="0.2">
      <c r="A140" s="78" t="s">
        <v>432</v>
      </c>
      <c r="B140" s="126">
        <f t="shared" si="86"/>
        <v>3.7613940851750791E-4</v>
      </c>
      <c r="C140" s="126">
        <f t="shared" si="87"/>
        <v>3.1468801053939204E-4</v>
      </c>
      <c r="D140" s="126">
        <f t="shared" si="88"/>
        <v>5.1299017081038987E-4</v>
      </c>
      <c r="E140" s="126">
        <f t="shared" si="89"/>
        <v>1.9281045840348343E-4</v>
      </c>
      <c r="F140" s="124">
        <f t="shared" si="90"/>
        <v>2.9338798017004504E-5</v>
      </c>
      <c r="G140" s="124">
        <f t="shared" si="91"/>
        <v>2.6186364716201629E-5</v>
      </c>
      <c r="H140" s="124">
        <f t="shared" si="92"/>
        <v>4.8405883278190282E-5</v>
      </c>
      <c r="I140" s="124">
        <f t="shared" si="93"/>
        <v>8.5338028886014933E-5</v>
      </c>
      <c r="J140" s="124">
        <f t="shared" si="94"/>
        <v>6.177133762700009E-5</v>
      </c>
      <c r="K140" s="124">
        <f t="shared" si="95"/>
        <v>2.2756846633430891E-4</v>
      </c>
      <c r="L140" s="124">
        <f t="shared" si="96"/>
        <v>7.2572580463611296E-5</v>
      </c>
      <c r="M140" s="124">
        <f t="shared" si="97"/>
        <v>2.3497901436054405E-4</v>
      </c>
      <c r="N140" s="124">
        <f t="shared" si="98"/>
        <v>1.2987164002766474E-5</v>
      </c>
      <c r="O140" s="124">
        <f t="shared" si="99"/>
        <v>0</v>
      </c>
      <c r="P140" s="124">
        <f t="shared" si="100"/>
        <v>0</v>
      </c>
      <c r="Q140" s="125">
        <f t="shared" si="101"/>
        <v>0</v>
      </c>
      <c r="R140" s="125">
        <f t="shared" si="102"/>
        <v>0</v>
      </c>
      <c r="S140" s="125">
        <f t="shared" si="103"/>
        <v>0</v>
      </c>
      <c r="T140" s="119">
        <f t="shared" si="104"/>
        <v>0</v>
      </c>
      <c r="U140" s="119">
        <f t="shared" si="105"/>
        <v>0</v>
      </c>
    </row>
    <row r="141" spans="1:21" x14ac:dyDescent="0.2">
      <c r="A141" s="78" t="s">
        <v>433</v>
      </c>
      <c r="B141" s="126">
        <f t="shared" si="86"/>
        <v>4.8356595514030299E-4</v>
      </c>
      <c r="C141" s="126">
        <f t="shared" si="87"/>
        <v>4.753402949606021E-4</v>
      </c>
      <c r="D141" s="126">
        <f t="shared" si="88"/>
        <v>4.3537409819151767E-4</v>
      </c>
      <c r="E141" s="126">
        <f t="shared" si="89"/>
        <v>4.6956099682937664E-4</v>
      </c>
      <c r="F141" s="124">
        <f t="shared" si="90"/>
        <v>4.4546547217629918E-4</v>
      </c>
      <c r="G141" s="124">
        <f t="shared" si="91"/>
        <v>4.0973192553459762E-4</v>
      </c>
      <c r="H141" s="124">
        <f t="shared" si="92"/>
        <v>4.2898612228637782E-4</v>
      </c>
      <c r="I141" s="124">
        <f t="shared" si="93"/>
        <v>5.0351697954580414E-4</v>
      </c>
      <c r="J141" s="124">
        <f t="shared" si="94"/>
        <v>2.057440304926665E-4</v>
      </c>
      <c r="K141" s="124">
        <f t="shared" si="95"/>
        <v>1.9383745299863731E-4</v>
      </c>
      <c r="L141" s="124">
        <f t="shared" si="96"/>
        <v>1.9806681784414649E-4</v>
      </c>
      <c r="M141" s="124">
        <f t="shared" si="97"/>
        <v>1.977237911244292E-4</v>
      </c>
      <c r="N141" s="124">
        <f t="shared" si="98"/>
        <v>2.001918442123273E-4</v>
      </c>
      <c r="O141" s="124">
        <f t="shared" si="99"/>
        <v>2.0252182193352932E-4</v>
      </c>
      <c r="P141" s="124">
        <f t="shared" si="100"/>
        <v>2.0675194703296932E-4</v>
      </c>
      <c r="Q141" s="125">
        <f t="shared" si="101"/>
        <v>2.0396246416080294E-4</v>
      </c>
      <c r="R141" s="125">
        <f t="shared" si="102"/>
        <v>1.8772671883009873E-4</v>
      </c>
      <c r="S141" s="125">
        <f t="shared" si="103"/>
        <v>1.927731997159728E-4</v>
      </c>
      <c r="T141" s="119">
        <f t="shared" si="104"/>
        <v>1.9288621136712925E-4</v>
      </c>
      <c r="U141" s="119">
        <f t="shared" si="105"/>
        <v>1.9437523342056076E-4</v>
      </c>
    </row>
    <row r="142" spans="1:21" x14ac:dyDescent="0.2">
      <c r="A142" s="78" t="s">
        <v>434</v>
      </c>
      <c r="B142" s="126">
        <f t="shared" si="86"/>
        <v>1.0308299353633629E-2</v>
      </c>
      <c r="C142" s="126">
        <f t="shared" si="87"/>
        <v>1.1742660497966417E-2</v>
      </c>
      <c r="D142" s="126">
        <f t="shared" si="88"/>
        <v>1.1226851383908065E-2</v>
      </c>
      <c r="E142" s="126">
        <f t="shared" si="89"/>
        <v>1.10321789964553E-2</v>
      </c>
      <c r="F142" s="124">
        <f t="shared" si="90"/>
        <v>1.0328556749746238E-2</v>
      </c>
      <c r="G142" s="124">
        <f t="shared" si="91"/>
        <v>1.0693540037176649E-2</v>
      </c>
      <c r="H142" s="124">
        <f t="shared" si="92"/>
        <v>1.2506229170298326E-2</v>
      </c>
      <c r="I142" s="124">
        <f t="shared" si="93"/>
        <v>1.3480373772566589E-2</v>
      </c>
      <c r="J142" s="124">
        <f t="shared" si="94"/>
        <v>1.4078085370962166E-2</v>
      </c>
      <c r="K142" s="124">
        <f t="shared" si="95"/>
        <v>1.4392839098749064E-2</v>
      </c>
      <c r="L142" s="124">
        <f t="shared" si="96"/>
        <v>1.505801324651182E-2</v>
      </c>
      <c r="M142" s="124">
        <f t="shared" si="97"/>
        <v>1.5978371857842649E-2</v>
      </c>
      <c r="N142" s="124">
        <f t="shared" si="98"/>
        <v>1.6514706931164955E-2</v>
      </c>
      <c r="O142" s="124">
        <f t="shared" si="99"/>
        <v>1.6939527688621454E-2</v>
      </c>
      <c r="P142" s="124">
        <f t="shared" si="100"/>
        <v>1.7523214056953729E-2</v>
      </c>
      <c r="Q142" s="125">
        <f t="shared" si="101"/>
        <v>1.7574520281587038E-2</v>
      </c>
      <c r="R142" s="125">
        <f t="shared" si="102"/>
        <v>1.7086899814762399E-2</v>
      </c>
      <c r="S142" s="125">
        <f t="shared" si="103"/>
        <v>1.6552709729061501E-2</v>
      </c>
      <c r="T142" s="119">
        <f t="shared" si="104"/>
        <v>1.6402199939022359E-2</v>
      </c>
      <c r="U142" s="119">
        <f t="shared" si="105"/>
        <v>1.4701185491001596E-2</v>
      </c>
    </row>
    <row r="143" spans="1:21" x14ac:dyDescent="0.2">
      <c r="A143" s="78" t="s">
        <v>435</v>
      </c>
      <c r="B143" s="126">
        <f t="shared" si="86"/>
        <v>3.7914778288968701E-3</v>
      </c>
      <c r="C143" s="126">
        <f t="shared" si="87"/>
        <v>3.2754442415667893E-3</v>
      </c>
      <c r="D143" s="126">
        <f t="shared" si="88"/>
        <v>2.5270445948200066E-3</v>
      </c>
      <c r="E143" s="126">
        <f t="shared" si="89"/>
        <v>2.6370621823876418E-3</v>
      </c>
      <c r="F143" s="124">
        <f t="shared" si="90"/>
        <v>2.3273497313293606E-3</v>
      </c>
      <c r="G143" s="124">
        <f t="shared" si="91"/>
        <v>2.6440701050122945E-3</v>
      </c>
      <c r="H143" s="124">
        <f t="shared" si="92"/>
        <v>3.365562117194913E-3</v>
      </c>
      <c r="I143" s="124">
        <f t="shared" si="93"/>
        <v>3.4191469271861287E-3</v>
      </c>
      <c r="J143" s="124">
        <f t="shared" si="94"/>
        <v>3.0875969542480198E-3</v>
      </c>
      <c r="K143" s="124">
        <f t="shared" si="95"/>
        <v>2.8101172091636348E-3</v>
      </c>
      <c r="L143" s="124">
        <f t="shared" si="96"/>
        <v>2.9301018612814277E-3</v>
      </c>
      <c r="M143" s="124">
        <f t="shared" si="97"/>
        <v>3.0471289231702274E-3</v>
      </c>
      <c r="N143" s="124">
        <f t="shared" si="98"/>
        <v>2.8070822090493107E-3</v>
      </c>
      <c r="O143" s="124">
        <f t="shared" si="99"/>
        <v>2.8587325752238539E-3</v>
      </c>
      <c r="P143" s="124">
        <f t="shared" si="100"/>
        <v>2.8306801908525394E-3</v>
      </c>
      <c r="Q143" s="125">
        <f t="shared" si="101"/>
        <v>2.7650915651868369E-3</v>
      </c>
      <c r="R143" s="125">
        <f t="shared" si="102"/>
        <v>2.8019402883743749E-3</v>
      </c>
      <c r="S143" s="125">
        <f t="shared" si="103"/>
        <v>2.8265881919298176E-3</v>
      </c>
      <c r="T143" s="119">
        <f t="shared" si="104"/>
        <v>3.0498222835658589E-3</v>
      </c>
      <c r="U143" s="119">
        <f t="shared" si="105"/>
        <v>2.378119593014569E-3</v>
      </c>
    </row>
    <row r="144" spans="1:21" x14ac:dyDescent="0.2">
      <c r="A144" s="78" t="s">
        <v>436</v>
      </c>
      <c r="B144" s="126">
        <f t="shared" si="86"/>
        <v>4.1095527158016551E-2</v>
      </c>
      <c r="C144" s="126">
        <f t="shared" si="87"/>
        <v>4.0153045543703372E-2</v>
      </c>
      <c r="D144" s="126">
        <f t="shared" si="88"/>
        <v>3.9541820869604505E-2</v>
      </c>
      <c r="E144" s="126">
        <f t="shared" si="89"/>
        <v>3.8150585713869742E-2</v>
      </c>
      <c r="F144" s="124">
        <f t="shared" si="90"/>
        <v>3.682297219143036E-2</v>
      </c>
      <c r="G144" s="124">
        <f t="shared" si="91"/>
        <v>3.7107077619422342E-2</v>
      </c>
      <c r="H144" s="124">
        <f t="shared" si="92"/>
        <v>3.9380954580270487E-2</v>
      </c>
      <c r="I144" s="124">
        <f t="shared" si="93"/>
        <v>4.7627166827149368E-2</v>
      </c>
      <c r="J144" s="124">
        <f t="shared" si="94"/>
        <v>5.2527924899271598E-2</v>
      </c>
      <c r="K144" s="124">
        <f t="shared" si="95"/>
        <v>5.061198004436207E-2</v>
      </c>
      <c r="L144" s="124">
        <f t="shared" si="96"/>
        <v>5.1878791713230669E-2</v>
      </c>
      <c r="M144" s="124">
        <f t="shared" si="97"/>
        <v>5.3419424726681049E-2</v>
      </c>
      <c r="N144" s="124">
        <f t="shared" si="98"/>
        <v>5.3168799334557697E-2</v>
      </c>
      <c r="O144" s="124">
        <f t="shared" si="99"/>
        <v>5.4441044887662833E-2</v>
      </c>
      <c r="P144" s="124">
        <f t="shared" si="100"/>
        <v>5.2435446971056371E-2</v>
      </c>
      <c r="Q144" s="125">
        <f t="shared" si="101"/>
        <v>5.3072317853622326E-2</v>
      </c>
      <c r="R144" s="125">
        <f t="shared" si="102"/>
        <v>5.1128359828575637E-2</v>
      </c>
      <c r="S144" s="125">
        <f t="shared" si="103"/>
        <v>5.0474310044904457E-2</v>
      </c>
      <c r="T144" s="119">
        <f t="shared" si="104"/>
        <v>4.9177339715204715E-2</v>
      </c>
      <c r="U144" s="119">
        <f t="shared" si="105"/>
        <v>4.6658062177199811E-2</v>
      </c>
    </row>
    <row r="145" spans="1:22" ht="9" customHeight="1" x14ac:dyDescent="0.2">
      <c r="B145" s="126"/>
      <c r="C145" s="126"/>
      <c r="D145" s="126"/>
      <c r="E145" s="126"/>
      <c r="F145" s="124"/>
      <c r="G145" s="124"/>
      <c r="H145" s="124"/>
      <c r="I145" s="124"/>
      <c r="J145" s="124"/>
      <c r="K145" s="124"/>
      <c r="L145" s="124"/>
      <c r="M145" s="124"/>
      <c r="N145" s="124"/>
      <c r="O145" s="124"/>
      <c r="P145" s="124"/>
      <c r="Q145" s="125"/>
      <c r="R145" s="125"/>
      <c r="S145" s="125"/>
      <c r="T145" s="119"/>
      <c r="U145" s="119"/>
    </row>
    <row r="146" spans="1:22" x14ac:dyDescent="0.2">
      <c r="A146" s="75" t="s">
        <v>102</v>
      </c>
      <c r="B146" s="127">
        <f>B66/$B$155</f>
        <v>5.7062929620987933E-2</v>
      </c>
      <c r="C146" s="127">
        <f>C66/$C$155</f>
        <v>5.5012906026974159E-2</v>
      </c>
      <c r="D146" s="127">
        <f>D66/$D$155</f>
        <v>5.3437136955978529E-2</v>
      </c>
      <c r="E146" s="127">
        <f>E66/$E$155</f>
        <v>5.2685194886425479E-2</v>
      </c>
      <c r="F146" s="127">
        <f>F66/$F$155</f>
        <v>5.133531271427081E-2</v>
      </c>
      <c r="G146" s="127">
        <f>G66/$G$155</f>
        <v>5.2076761266019921E-2</v>
      </c>
      <c r="H146" s="127">
        <f>H66/$H$155</f>
        <v>5.3992659656420278E-2</v>
      </c>
      <c r="I146" s="127">
        <f>I66/$I$155</f>
        <v>6.1558573561200799E-2</v>
      </c>
      <c r="J146" s="127">
        <f>J66/$J$155</f>
        <v>6.3102748598946615E-2</v>
      </c>
      <c r="K146" s="127">
        <f>K66/$K$155</f>
        <v>6.3924683953811332E-2</v>
      </c>
      <c r="L146" s="127">
        <f>L66/$L$155</f>
        <v>6.4794503372844092E-2</v>
      </c>
      <c r="M146" s="127">
        <f>M66/$M$155</f>
        <v>6.7772532442881325E-2</v>
      </c>
      <c r="N146" s="127">
        <f>N66/$N$155</f>
        <v>6.7773676953418779E-2</v>
      </c>
      <c r="O146" s="127">
        <f>O66/$O$155</f>
        <v>6.9024741476547621E-2</v>
      </c>
      <c r="P146" s="127">
        <f>P66/$P$155</f>
        <v>6.7277062351841485E-2</v>
      </c>
      <c r="Q146" s="128">
        <f>Q66/$Q$155</f>
        <v>6.7816623502102366E-2</v>
      </c>
      <c r="R146" s="128">
        <f>R66/$R$155</f>
        <v>7.0325708473708767E-2</v>
      </c>
      <c r="S146" s="128">
        <f>S66/$S$155</f>
        <v>7.4674122204849952E-2</v>
      </c>
      <c r="T146" s="123">
        <f>T66/$T$155</f>
        <v>7.9826769467017958E-2</v>
      </c>
      <c r="U146" s="123">
        <f>U66/$U$155</f>
        <v>7.8417146930523249E-2</v>
      </c>
    </row>
    <row r="147" spans="1:22" x14ac:dyDescent="0.2">
      <c r="A147" s="78" t="s">
        <v>437</v>
      </c>
      <c r="B147" s="126">
        <f>B67/$B$155</f>
        <v>4.6654117627130343E-2</v>
      </c>
      <c r="C147" s="126">
        <f>C67/$C$155</f>
        <v>4.573391358843764E-2</v>
      </c>
      <c r="D147" s="126">
        <f>D67/$D$155</f>
        <v>4.4881588423518901E-2</v>
      </c>
      <c r="E147" s="126">
        <f>E67/$E$155</f>
        <v>4.3120375837028088E-2</v>
      </c>
      <c r="F147" s="124">
        <f>F67/$F$155</f>
        <v>4.2154854798345374E-2</v>
      </c>
      <c r="G147" s="124">
        <f>G67/$G$155</f>
        <v>4.2635686536282497E-2</v>
      </c>
      <c r="H147" s="124">
        <f>H67/$H$155</f>
        <v>4.4112732094036759E-2</v>
      </c>
      <c r="I147" s="124">
        <f>I67/$I$155</f>
        <v>4.9094019178623161E-2</v>
      </c>
      <c r="J147" s="124">
        <f>J67/$J$155</f>
        <v>5.0249721213732619E-2</v>
      </c>
      <c r="K147" s="124">
        <f>K67/$K$155</f>
        <v>5.0899288284417157E-2</v>
      </c>
      <c r="L147" s="124">
        <f>L67/$L$155</f>
        <v>5.1357707956465375E-2</v>
      </c>
      <c r="M147" s="124">
        <f>M67/$M$155</f>
        <v>5.3676422213509149E-2</v>
      </c>
      <c r="N147" s="124">
        <f>N67/$N$155</f>
        <v>5.3521836436115938E-2</v>
      </c>
      <c r="O147" s="124">
        <f>O67/$O$155</f>
        <v>5.478964554821273E-2</v>
      </c>
      <c r="P147" s="124">
        <f>P67/$P$155</f>
        <v>5.3463513595438668E-2</v>
      </c>
      <c r="Q147" s="125">
        <f>Q67/$Q$155</f>
        <v>5.3280712005255117E-2</v>
      </c>
      <c r="R147" s="125">
        <f>R67/$R$155</f>
        <v>5.5159187687705023E-2</v>
      </c>
      <c r="S147" s="125">
        <f>S67/$S$155</f>
        <v>5.8352514612105666E-2</v>
      </c>
      <c r="T147" s="119">
        <f>T67/$T$155</f>
        <v>6.2165305078587758E-2</v>
      </c>
      <c r="U147" s="119">
        <f>U67/$U$155</f>
        <v>6.4223530853068589E-2</v>
      </c>
    </row>
    <row r="148" spans="1:22" x14ac:dyDescent="0.2">
      <c r="A148" s="78" t="s">
        <v>438</v>
      </c>
      <c r="B148" s="126">
        <f>B68/$B$155</f>
        <v>3.3321795841852282E-3</v>
      </c>
      <c r="C148" s="126">
        <f>C68/$C$155</f>
        <v>3.2795731705728246E-3</v>
      </c>
      <c r="D148" s="126">
        <f>D68/$D$155</f>
        <v>3.4159181284674775E-3</v>
      </c>
      <c r="E148" s="126">
        <f>E68/$E$155</f>
        <v>4.0338020187888277E-3</v>
      </c>
      <c r="F148" s="124">
        <f>F68/$F$155</f>
        <v>3.8339973903251685E-3</v>
      </c>
      <c r="G148" s="124">
        <f>G68/$G$155</f>
        <v>4.1552216648898166E-3</v>
      </c>
      <c r="H148" s="124">
        <f>H68/$H$155</f>
        <v>4.4686302703796279E-3</v>
      </c>
      <c r="I148" s="124">
        <f>I68/$I$155</f>
        <v>6.6727972638624912E-3</v>
      </c>
      <c r="J148" s="124">
        <f>J68/$J$155</f>
        <v>7.0073794351633778E-3</v>
      </c>
      <c r="K148" s="124">
        <f>K68/$K$155</f>
        <v>6.8082162965699654E-3</v>
      </c>
      <c r="L148" s="124">
        <f>L68/$L$155</f>
        <v>7.3740792726418956E-3</v>
      </c>
      <c r="M148" s="124">
        <f>M68/$M$155</f>
        <v>8.0757433839869636E-3</v>
      </c>
      <c r="N148" s="124">
        <f>N68/$N$155</f>
        <v>8.6446655146728991E-3</v>
      </c>
      <c r="O148" s="124">
        <f>O68/$O$155</f>
        <v>8.6171210244300259E-3</v>
      </c>
      <c r="P148" s="124">
        <f>P68/$P$155</f>
        <v>8.8781613836376744E-3</v>
      </c>
      <c r="Q148" s="125">
        <f>Q68/$Q$155</f>
        <v>9.1143555260467315E-3</v>
      </c>
      <c r="R148" s="125">
        <f>R68/$R$155</f>
        <v>9.4094424534839696E-3</v>
      </c>
      <c r="S148" s="125">
        <f>S68/$S$155</f>
        <v>1.0258327710457153E-2</v>
      </c>
      <c r="T148" s="119">
        <f>T68/$T$155</f>
        <v>1.2228347088380012E-2</v>
      </c>
      <c r="U148" s="119">
        <f>U68/$U$155</f>
        <v>8.6238803000101873E-3</v>
      </c>
    </row>
    <row r="149" spans="1:22" x14ac:dyDescent="0.2">
      <c r="A149" s="78" t="s">
        <v>439</v>
      </c>
      <c r="B149" s="126">
        <f>B69/$B$155</f>
        <v>1.6747448039995888E-4</v>
      </c>
      <c r="C149" s="126">
        <f>C69/$C$155</f>
        <v>1.7004275250628875E-4</v>
      </c>
      <c r="D149" s="126">
        <f>D69/$D$155</f>
        <v>1.6165013687300371E-4</v>
      </c>
      <c r="E149" s="126">
        <f>E69/$E$155</f>
        <v>2.7139714811157529E-4</v>
      </c>
      <c r="F149" s="124">
        <f>F69/$F$155</f>
        <v>1.7655508462175481E-4</v>
      </c>
      <c r="G149" s="124">
        <f>G69/$G$155</f>
        <v>1.6714978075068004E-4</v>
      </c>
      <c r="H149" s="124">
        <f>H69/$H$155</f>
        <v>2.3659166905167281E-4</v>
      </c>
      <c r="I149" s="124">
        <f>I69/$I$155</f>
        <v>2.276754008965137E-4</v>
      </c>
      <c r="J149" s="124">
        <f>J69/$J$155</f>
        <v>2.9331431793120028E-4</v>
      </c>
      <c r="K149" s="124">
        <f>K69/$K$155</f>
        <v>2.5127107038479198E-4</v>
      </c>
      <c r="L149" s="124">
        <f>L69/$L$155</f>
        <v>3.1329309086790627E-4</v>
      </c>
      <c r="M149" s="124">
        <f>M69/$M$155</f>
        <v>3.3026501989286166E-4</v>
      </c>
      <c r="N149" s="124">
        <f>N69/$N$155</f>
        <v>3.3500345471050135E-4</v>
      </c>
      <c r="O149" s="124">
        <f>O69/$O$155</f>
        <v>4.0792182945668059E-4</v>
      </c>
      <c r="P149" s="124">
        <f>P69/$P$155</f>
        <v>3.5907775498474591E-4</v>
      </c>
      <c r="Q149" s="125">
        <f>Q69/$Q$155</f>
        <v>3.3419408621812813E-4</v>
      </c>
      <c r="R149" s="125">
        <f>R69/$R$155</f>
        <v>3.4286106986697074E-4</v>
      </c>
      <c r="S149" s="125">
        <f>S69/$S$155</f>
        <v>3.1389058438280977E-4</v>
      </c>
      <c r="T149" s="119">
        <f>T69/$T$155</f>
        <v>3.0905034993230254E-4</v>
      </c>
      <c r="U149" s="119">
        <f>U69/$U$155</f>
        <v>3.7697005696378446E-4</v>
      </c>
    </row>
    <row r="150" spans="1:22" x14ac:dyDescent="0.2">
      <c r="A150" s="78" t="s">
        <v>440</v>
      </c>
      <c r="B150" s="126">
        <f>B70/$B$155</f>
        <v>6.9091579292723969E-3</v>
      </c>
      <c r="C150" s="126">
        <f>C70/$C$155</f>
        <v>5.8293765154574066E-3</v>
      </c>
      <c r="D150" s="126">
        <f>D70/$D$155</f>
        <v>4.9779802671191453E-3</v>
      </c>
      <c r="E150" s="126">
        <f>E70/$E$155</f>
        <v>5.2596198824969914E-3</v>
      </c>
      <c r="F150" s="124">
        <f>F70/$F$155</f>
        <v>5.1699054409785096E-3</v>
      </c>
      <c r="G150" s="124">
        <f>G70/$G$155</f>
        <v>5.1187032840969279E-3</v>
      </c>
      <c r="H150" s="124">
        <f>H70/$H$155</f>
        <v>5.1747056229522149E-3</v>
      </c>
      <c r="I150" s="124">
        <f>I70/$I$155</f>
        <v>5.564081717818645E-3</v>
      </c>
      <c r="J150" s="124">
        <f>J70/$J$155</f>
        <v>5.552333632119425E-3</v>
      </c>
      <c r="K150" s="124">
        <f>K70/$K$155</f>
        <v>5.965908302439411E-3</v>
      </c>
      <c r="L150" s="124">
        <f>L70/$L$155</f>
        <v>5.749423052868902E-3</v>
      </c>
      <c r="M150" s="124">
        <f>M70/$M$155</f>
        <v>5.6901018254923528E-3</v>
      </c>
      <c r="N150" s="124">
        <f>N70/$N$155</f>
        <v>5.2721715479194364E-3</v>
      </c>
      <c r="O150" s="124">
        <f>O70/$O$155</f>
        <v>5.2100530744481855E-3</v>
      </c>
      <c r="P150" s="124">
        <f>P70/$P$155</f>
        <v>4.5763096177803891E-3</v>
      </c>
      <c r="Q150" s="125">
        <f>Q70/$Q$155</f>
        <v>5.0873618845823816E-3</v>
      </c>
      <c r="R150" s="125">
        <f>R70/$R$155</f>
        <v>5.4142172626528099E-3</v>
      </c>
      <c r="S150" s="125">
        <f>S70/$S$155</f>
        <v>5.749389297904319E-3</v>
      </c>
      <c r="T150" s="119">
        <f>T70/$T$155</f>
        <v>5.124066950117895E-3</v>
      </c>
      <c r="U150" s="119">
        <f>U70/$U$155</f>
        <v>5.1927657204806944E-3</v>
      </c>
    </row>
    <row r="151" spans="1:22" ht="8.25" customHeight="1" x14ac:dyDescent="0.2">
      <c r="B151" s="126"/>
      <c r="C151" s="126"/>
      <c r="D151" s="126"/>
      <c r="E151" s="126"/>
      <c r="F151" s="126"/>
      <c r="G151" s="126"/>
      <c r="H151" s="126"/>
      <c r="I151" s="126"/>
      <c r="J151" s="126"/>
      <c r="K151" s="126"/>
      <c r="L151" s="126"/>
      <c r="M151" s="126"/>
      <c r="N151" s="126"/>
      <c r="O151" s="126"/>
      <c r="P151" s="126"/>
      <c r="Q151" s="126"/>
      <c r="R151" s="126"/>
      <c r="S151" s="126"/>
      <c r="T151" s="119"/>
      <c r="U151" s="119"/>
    </row>
    <row r="152" spans="1:22" x14ac:dyDescent="0.2">
      <c r="A152" s="51"/>
      <c r="B152" s="126"/>
      <c r="C152" s="126"/>
      <c r="D152" s="126"/>
      <c r="E152" s="126"/>
      <c r="F152" s="126"/>
      <c r="G152" s="126"/>
      <c r="H152" s="126"/>
      <c r="I152" s="126"/>
      <c r="J152" s="126"/>
      <c r="K152" s="126"/>
      <c r="L152" s="126"/>
      <c r="M152" s="126"/>
      <c r="N152" s="126"/>
      <c r="O152" s="126"/>
      <c r="P152" s="126"/>
      <c r="Q152" s="126"/>
      <c r="R152" s="126"/>
      <c r="S152" s="126"/>
      <c r="T152" s="119"/>
      <c r="U152" s="119"/>
    </row>
    <row r="153" spans="1:22" x14ac:dyDescent="0.2">
      <c r="A153" s="110" t="s">
        <v>441</v>
      </c>
      <c r="B153" s="121">
        <f>B73/$B$155</f>
        <v>0.5054680517831911</v>
      </c>
      <c r="C153" s="121">
        <f>C73/$C$155</f>
        <v>0.50235287397119166</v>
      </c>
      <c r="D153" s="121">
        <f>D73/$D$155</f>
        <v>0.48766373694860338</v>
      </c>
      <c r="E153" s="121">
        <f>E73/$E$155</f>
        <v>0.4883877791794905</v>
      </c>
      <c r="F153" s="121">
        <f>F73/$F$155</f>
        <v>0.4789632225683948</v>
      </c>
      <c r="G153" s="121">
        <f>G73/$G$155</f>
        <v>0.46654940315521232</v>
      </c>
      <c r="H153" s="121">
        <f>H73/$H$155</f>
        <v>0.52846029312022258</v>
      </c>
      <c r="I153" s="121">
        <f>I73/$I$155</f>
        <v>0.55248141311196797</v>
      </c>
      <c r="J153" s="121">
        <f>J73/$J$155</f>
        <v>0.56152140944226159</v>
      </c>
      <c r="K153" s="121">
        <f>K73/$K$155</f>
        <v>0.51450148056555534</v>
      </c>
      <c r="L153" s="121">
        <f>L73/$L$155</f>
        <v>0.518769906373161</v>
      </c>
      <c r="M153" s="121">
        <f>M73/$M$155</f>
        <v>0.53093580295250342</v>
      </c>
      <c r="N153" s="121">
        <f>N73/$N$155</f>
        <v>0.5153899729853032</v>
      </c>
      <c r="O153" s="121">
        <f>O73/$O$155</f>
        <v>0.48548871538427385</v>
      </c>
      <c r="P153" s="121">
        <f>P73/$P$155</f>
        <v>0.46746555834416276</v>
      </c>
      <c r="Q153" s="121">
        <f>Q73/$Q$155</f>
        <v>0.46829447734563856</v>
      </c>
      <c r="R153" s="121">
        <f>R73/$R$155</f>
        <v>0.47633922717417826</v>
      </c>
      <c r="S153" s="121">
        <f>S73/$S$155</f>
        <v>0.48278528386288161</v>
      </c>
      <c r="T153" s="123">
        <f>T73/$T$155</f>
        <v>0.47994073634318918</v>
      </c>
      <c r="U153" s="123">
        <f>U73/$U$155</f>
        <v>0.45799394381629288</v>
      </c>
    </row>
    <row r="154" spans="1:22" ht="6" customHeight="1" thickBot="1" x14ac:dyDescent="0.25">
      <c r="A154" s="112"/>
      <c r="B154" s="112"/>
      <c r="C154" s="112"/>
      <c r="D154" s="112"/>
      <c r="E154" s="112"/>
      <c r="F154" s="112"/>
      <c r="G154" s="112"/>
      <c r="H154" s="112"/>
      <c r="I154" s="112"/>
      <c r="J154" s="112"/>
      <c r="K154" s="112"/>
      <c r="L154" s="112"/>
      <c r="M154" s="112"/>
      <c r="N154" s="112"/>
      <c r="O154" s="112"/>
      <c r="P154" s="112"/>
      <c r="Q154" s="112"/>
      <c r="R154" s="112"/>
      <c r="S154" s="112"/>
      <c r="T154" s="112"/>
      <c r="U154" s="112"/>
    </row>
    <row r="155" spans="1:22" ht="13.5" thickTop="1" x14ac:dyDescent="0.2">
      <c r="A155" s="130" t="s">
        <v>451</v>
      </c>
      <c r="B155" s="131">
        <v>5938755.5502470704</v>
      </c>
      <c r="C155" s="132">
        <v>6855361.2713184496</v>
      </c>
      <c r="D155" s="131">
        <v>8114385.4928529803</v>
      </c>
      <c r="E155" s="132">
        <v>9532875.0069855805</v>
      </c>
      <c r="F155" s="131">
        <v>11555641.5025422</v>
      </c>
      <c r="G155" s="132">
        <v>13816350.7581544</v>
      </c>
      <c r="H155" s="131">
        <v>16109612.0386537</v>
      </c>
      <c r="I155" s="132">
        <v>17521034.883488301</v>
      </c>
      <c r="J155" s="131">
        <v>19596936.678134698</v>
      </c>
      <c r="K155" s="132">
        <v>21370733.293318301</v>
      </c>
      <c r="L155" s="131">
        <v>23371405.924451798</v>
      </c>
      <c r="M155" s="132">
        <v>24860943.501263201</v>
      </c>
      <c r="N155" s="133">
        <v>27226883.399999999</v>
      </c>
      <c r="O155" s="208">
        <v>29281373.300000001</v>
      </c>
      <c r="P155" s="208">
        <v>32056288.199999999</v>
      </c>
      <c r="Q155" s="208">
        <v>34343647.5</v>
      </c>
      <c r="R155" s="208">
        <v>36014718.700000003</v>
      </c>
      <c r="S155" s="208">
        <v>37832149.799999997</v>
      </c>
      <c r="T155" s="208">
        <v>36495246.100000001</v>
      </c>
      <c r="U155" s="208">
        <v>40112924.799999997</v>
      </c>
      <c r="V155" s="74"/>
    </row>
    <row r="156" spans="1:22" x14ac:dyDescent="0.2">
      <c r="A156" s="115"/>
      <c r="F156" s="109"/>
      <c r="G156" s="17"/>
      <c r="H156" s="17"/>
      <c r="I156" s="17"/>
      <c r="J156" s="17"/>
      <c r="K156" s="17"/>
      <c r="L156" s="17"/>
      <c r="N156" s="134"/>
      <c r="O156" s="134"/>
      <c r="P156" s="134"/>
      <c r="Q156" s="134"/>
      <c r="R156" s="134"/>
      <c r="S156" s="134"/>
    </row>
    <row r="157" spans="1:22" ht="12.75" customHeight="1" x14ac:dyDescent="0.2">
      <c r="A157" s="69" t="s">
        <v>0</v>
      </c>
      <c r="G157" s="17"/>
      <c r="H157" s="17"/>
      <c r="I157" s="17"/>
      <c r="J157" s="17"/>
      <c r="K157" s="17"/>
      <c r="L157" s="17"/>
      <c r="M157" s="135"/>
      <c r="N157" s="135"/>
      <c r="O157" s="135"/>
      <c r="P157" s="135"/>
      <c r="Q157" s="135"/>
    </row>
    <row r="158" spans="1:22" x14ac:dyDescent="0.2">
      <c r="A158" s="69" t="s">
        <v>388</v>
      </c>
      <c r="G158" s="17"/>
      <c r="H158" s="17"/>
      <c r="I158" s="17"/>
      <c r="J158" s="17"/>
      <c r="K158" s="17"/>
      <c r="L158" s="17"/>
    </row>
    <row r="159" spans="1:22" x14ac:dyDescent="0.2">
      <c r="A159" s="69" t="s">
        <v>389</v>
      </c>
      <c r="G159" s="17"/>
      <c r="H159" s="17"/>
      <c r="I159" s="17"/>
      <c r="J159" s="17"/>
      <c r="K159" s="17"/>
      <c r="L159" s="17"/>
    </row>
    <row r="160" spans="1:22" x14ac:dyDescent="0.2">
      <c r="G160" s="17"/>
      <c r="H160" s="17"/>
      <c r="I160" s="17"/>
      <c r="J160" s="17"/>
      <c r="K160" s="17"/>
      <c r="L160" s="17"/>
    </row>
    <row r="161" spans="1:21" x14ac:dyDescent="0.2">
      <c r="A161" s="71"/>
      <c r="B161" s="217" t="s">
        <v>390</v>
      </c>
      <c r="C161" s="217"/>
      <c r="D161" s="217"/>
      <c r="E161" s="217"/>
      <c r="F161" s="217"/>
      <c r="G161" s="217"/>
      <c r="H161" s="217"/>
      <c r="I161" s="217"/>
      <c r="J161" s="217" t="s">
        <v>390</v>
      </c>
      <c r="K161" s="217"/>
      <c r="L161" s="217"/>
      <c r="M161" s="217"/>
      <c r="N161" s="217"/>
      <c r="O161" s="217"/>
      <c r="P161" s="217"/>
      <c r="Q161" s="217"/>
    </row>
    <row r="162" spans="1:21" x14ac:dyDescent="0.2">
      <c r="A162" s="71"/>
      <c r="B162" s="217" t="s">
        <v>452</v>
      </c>
      <c r="C162" s="217"/>
      <c r="D162" s="217"/>
      <c r="E162" s="217"/>
      <c r="F162" s="217"/>
      <c r="G162" s="217"/>
      <c r="H162" s="217"/>
      <c r="I162" s="217"/>
      <c r="J162" s="217" t="s">
        <v>452</v>
      </c>
      <c r="K162" s="217"/>
      <c r="L162" s="217"/>
      <c r="M162" s="217"/>
      <c r="N162" s="217"/>
      <c r="O162" s="217"/>
      <c r="P162" s="217"/>
      <c r="Q162" s="217"/>
    </row>
    <row r="163" spans="1:21" x14ac:dyDescent="0.2">
      <c r="A163" s="71"/>
      <c r="B163" s="217" t="s">
        <v>392</v>
      </c>
      <c r="C163" s="217"/>
      <c r="D163" s="217"/>
      <c r="E163" s="217"/>
      <c r="F163" s="217"/>
      <c r="G163" s="217"/>
      <c r="H163" s="217"/>
      <c r="I163" s="217"/>
      <c r="J163" s="217" t="s">
        <v>449</v>
      </c>
      <c r="K163" s="217"/>
      <c r="L163" s="217"/>
      <c r="M163" s="217"/>
      <c r="N163" s="217"/>
      <c r="O163" s="217"/>
      <c r="P163" s="217"/>
      <c r="Q163" s="217"/>
    </row>
    <row r="164" spans="1:21" x14ac:dyDescent="0.2">
      <c r="A164" s="71"/>
      <c r="B164" s="217" t="s">
        <v>394</v>
      </c>
      <c r="C164" s="217"/>
      <c r="D164" s="217"/>
      <c r="E164" s="217"/>
      <c r="F164" s="217"/>
      <c r="G164" s="217"/>
      <c r="H164" s="217"/>
      <c r="I164" s="217"/>
      <c r="J164" s="217" t="s">
        <v>394</v>
      </c>
      <c r="K164" s="217"/>
      <c r="L164" s="217"/>
      <c r="M164" s="217"/>
      <c r="N164" s="217"/>
      <c r="O164" s="217"/>
      <c r="P164" s="217"/>
      <c r="Q164" s="217"/>
    </row>
    <row r="165" spans="1:21" ht="13.5" thickBot="1" x14ac:dyDescent="0.25">
      <c r="G165" s="17"/>
      <c r="H165" s="17"/>
      <c r="I165" s="17"/>
      <c r="J165" s="17"/>
      <c r="K165" s="17"/>
      <c r="L165" s="17"/>
    </row>
    <row r="166" spans="1:21" ht="14.25" thickTop="1" thickBot="1" x14ac:dyDescent="0.25">
      <c r="A166" s="72"/>
      <c r="B166" s="73">
        <v>2002</v>
      </c>
      <c r="C166" s="73">
        <v>2003</v>
      </c>
      <c r="D166" s="73">
        <v>2004</v>
      </c>
      <c r="E166" s="73">
        <v>2005</v>
      </c>
      <c r="F166" s="73">
        <v>2006</v>
      </c>
      <c r="G166" s="73">
        <v>2007</v>
      </c>
      <c r="H166" s="73">
        <v>2008</v>
      </c>
      <c r="I166" s="73">
        <v>2009</v>
      </c>
      <c r="J166" s="73">
        <v>2010</v>
      </c>
      <c r="K166" s="73">
        <v>2011</v>
      </c>
      <c r="L166" s="73">
        <v>2012</v>
      </c>
      <c r="M166" s="73">
        <v>2013</v>
      </c>
      <c r="N166" s="73">
        <v>2014</v>
      </c>
      <c r="O166" s="73">
        <v>2015</v>
      </c>
      <c r="P166" s="73">
        <v>2016</v>
      </c>
      <c r="Q166" s="73">
        <v>2017</v>
      </c>
      <c r="R166" s="73">
        <v>2018</v>
      </c>
      <c r="S166" s="73">
        <v>2019</v>
      </c>
      <c r="T166" s="73">
        <v>2020</v>
      </c>
      <c r="U166" s="73">
        <v>2021</v>
      </c>
    </row>
    <row r="167" spans="1:21" ht="13.5" thickTop="1" x14ac:dyDescent="0.2">
      <c r="H167" s="17"/>
      <c r="I167" s="17"/>
      <c r="J167" s="17"/>
      <c r="K167" s="17"/>
      <c r="L167" s="17"/>
    </row>
    <row r="168" spans="1:21" x14ac:dyDescent="0.2">
      <c r="A168" s="75" t="s">
        <v>94</v>
      </c>
      <c r="B168" s="121">
        <f t="shared" ref="B168:B174" si="106">B11/$B$73</f>
        <v>0.11196121254242131</v>
      </c>
      <c r="C168" s="121">
        <f t="shared" ref="C168:C174" si="107">C11/$C$73</f>
        <v>0.10548572898054871</v>
      </c>
      <c r="D168" s="121">
        <f t="shared" ref="D168:D174" si="108">D11/$D$73</f>
        <v>0.10350256197270694</v>
      </c>
      <c r="E168" s="121">
        <f t="shared" ref="E168:E174" si="109">E11/$E$73</f>
        <v>0.10181572036769504</v>
      </c>
      <c r="F168" s="121">
        <f t="shared" ref="F168:F174" si="110">F11/$F$73</f>
        <v>9.8202755216262316E-2</v>
      </c>
      <c r="G168" s="121">
        <f t="shared" ref="G168:G174" si="111">G11/$G$73</f>
        <v>8.3763581385583291E-2</v>
      </c>
      <c r="H168" s="121">
        <f t="shared" ref="H168:H174" si="112">H11/$H$73</f>
        <v>6.4242940241330662E-2</v>
      </c>
      <c r="I168" s="121">
        <f t="shared" ref="I168:I174" si="113">I11/$I$73</f>
        <v>5.7083232527719303E-2</v>
      </c>
      <c r="J168" s="121">
        <f t="shared" ref="J168:J174" si="114">J11/$J$73</f>
        <v>5.7905548108466223E-2</v>
      </c>
      <c r="K168" s="121">
        <f t="shared" ref="K168:K174" si="115">K11/$K$73</f>
        <v>6.2137603810220002E-2</v>
      </c>
      <c r="L168" s="121">
        <f t="shared" ref="L168:L174" si="116">L11/$L$73</f>
        <v>5.7061761695695941E-2</v>
      </c>
      <c r="M168" s="121">
        <f t="shared" ref="M168:M174" si="117">M11/$M$73</f>
        <v>6.7630228723446567E-2</v>
      </c>
      <c r="N168" s="121">
        <f t="shared" ref="N168:N174" si="118">N11/$N$73</f>
        <v>6.9886635080811596E-2</v>
      </c>
      <c r="O168" s="121">
        <f t="shared" ref="O168:O174" si="119">O11/$O$73</f>
        <v>7.5612953768018437E-2</v>
      </c>
      <c r="P168" s="121">
        <f t="shared" ref="P168:P174" si="120">P11/$P$73</f>
        <v>7.751628509376271E-2</v>
      </c>
      <c r="Q168" s="122">
        <f t="shared" ref="Q168:Q174" si="121">Q11/$Q$73</f>
        <v>8.1863444687840778E-2</v>
      </c>
      <c r="R168" s="122">
        <f t="shared" ref="R168:R174" si="122">R11/$R$73</f>
        <v>9.0198602787772655E-2</v>
      </c>
      <c r="S168" s="122">
        <f t="shared" ref="S168:S174" si="123">S11/$S$73</f>
        <v>0.10049238831831815</v>
      </c>
      <c r="T168" s="123">
        <f t="shared" ref="T168:T174" si="124">T11/$T$73</f>
        <v>0.11379771260665682</v>
      </c>
      <c r="U168" s="123">
        <f t="shared" ref="U168:U174" si="125">U11/$U$73</f>
        <v>0.12262467221619368</v>
      </c>
    </row>
    <row r="169" spans="1:21" x14ac:dyDescent="0.2">
      <c r="A169" s="78" t="s">
        <v>395</v>
      </c>
      <c r="B169" s="126">
        <f t="shared" si="106"/>
        <v>1.3323511847171846E-2</v>
      </c>
      <c r="C169" s="126">
        <f t="shared" si="107"/>
        <v>9.2405492649477328E-3</v>
      </c>
      <c r="D169" s="126">
        <f t="shared" si="108"/>
        <v>9.597806746760194E-3</v>
      </c>
      <c r="E169" s="126">
        <f t="shared" si="109"/>
        <v>7.959924197693426E-3</v>
      </c>
      <c r="F169" s="126">
        <f t="shared" si="110"/>
        <v>7.6779663814860099E-3</v>
      </c>
      <c r="G169" s="126">
        <f t="shared" si="111"/>
        <v>9.3638542489430134E-3</v>
      </c>
      <c r="H169" s="126">
        <f t="shared" si="112"/>
        <v>1.559294882731768E-2</v>
      </c>
      <c r="I169" s="126">
        <f t="shared" si="113"/>
        <v>8.8951277219841574E-3</v>
      </c>
      <c r="J169" s="126">
        <f t="shared" si="114"/>
        <v>1.1790461779822023E-2</v>
      </c>
      <c r="K169" s="126">
        <f t="shared" si="115"/>
        <v>1.1261453732234923E-2</v>
      </c>
      <c r="L169" s="126">
        <f t="shared" si="116"/>
        <v>8.8959915183672196E-3</v>
      </c>
      <c r="M169" s="126">
        <f t="shared" si="117"/>
        <v>8.5480847285497666E-3</v>
      </c>
      <c r="N169" s="126">
        <f t="shared" si="118"/>
        <v>9.8723226964287612E-3</v>
      </c>
      <c r="O169" s="126">
        <f t="shared" si="119"/>
        <v>9.1916552327435935E-3</v>
      </c>
      <c r="P169" s="126">
        <f t="shared" si="120"/>
        <v>9.0278343796909178E-3</v>
      </c>
      <c r="Q169" s="136">
        <f t="shared" si="121"/>
        <v>8.8349569106821995E-3</v>
      </c>
      <c r="R169" s="136">
        <f t="shared" si="122"/>
        <v>8.3495161137483141E-3</v>
      </c>
      <c r="S169" s="136">
        <f t="shared" si="123"/>
        <v>9.3900608850537096E-3</v>
      </c>
      <c r="T169" s="119">
        <f t="shared" si="124"/>
        <v>7.8376622535107944E-3</v>
      </c>
      <c r="U169" s="119">
        <f t="shared" si="125"/>
        <v>1.2029424950416357E-2</v>
      </c>
    </row>
    <row r="170" spans="1:21" x14ac:dyDescent="0.2">
      <c r="A170" s="78" t="s">
        <v>396</v>
      </c>
      <c r="B170" s="126">
        <f t="shared" si="106"/>
        <v>2.1133692450267818E-3</v>
      </c>
      <c r="C170" s="126">
        <f t="shared" si="107"/>
        <v>1.7440031042634018E-3</v>
      </c>
      <c r="D170" s="126">
        <f t="shared" si="108"/>
        <v>1.9124593975403999E-3</v>
      </c>
      <c r="E170" s="126">
        <f t="shared" si="109"/>
        <v>1.9853929959789802E-3</v>
      </c>
      <c r="F170" s="126">
        <f t="shared" si="110"/>
        <v>1.7882560139090846E-3</v>
      </c>
      <c r="G170" s="126">
        <f t="shared" si="111"/>
        <v>2.0831800731559501E-3</v>
      </c>
      <c r="H170" s="126">
        <f t="shared" si="112"/>
        <v>2.4023848922431318E-3</v>
      </c>
      <c r="I170" s="126">
        <f t="shared" si="113"/>
        <v>2.3264600163744246E-3</v>
      </c>
      <c r="J170" s="126">
        <f t="shared" si="114"/>
        <v>2.8352013400606475E-3</v>
      </c>
      <c r="K170" s="126">
        <f t="shared" si="115"/>
        <v>3.0881727110634973E-3</v>
      </c>
      <c r="L170" s="126">
        <f t="shared" si="116"/>
        <v>2.690916520927377E-3</v>
      </c>
      <c r="M170" s="126">
        <f t="shared" si="117"/>
        <v>2.8020620376504831E-3</v>
      </c>
      <c r="N170" s="126">
        <f t="shared" si="118"/>
        <v>3.2229552977896033E-3</v>
      </c>
      <c r="O170" s="126">
        <f t="shared" si="119"/>
        <v>2.8762369263589144E-3</v>
      </c>
      <c r="P170" s="126">
        <f t="shared" si="120"/>
        <v>2.9676100562002292E-3</v>
      </c>
      <c r="Q170" s="136">
        <f t="shared" si="121"/>
        <v>2.9030759513444917E-3</v>
      </c>
      <c r="R170" s="136">
        <f t="shared" si="122"/>
        <v>3.3480612190531856E-3</v>
      </c>
      <c r="S170" s="136">
        <f t="shared" si="123"/>
        <v>3.0728111445899012E-3</v>
      </c>
      <c r="T170" s="119">
        <f t="shared" si="124"/>
        <v>2.6233827749055564E-3</v>
      </c>
      <c r="U170" s="119">
        <f t="shared" si="125"/>
        <v>7.3429911683896027E-4</v>
      </c>
    </row>
    <row r="171" spans="1:21" ht="15" customHeight="1" x14ac:dyDescent="0.2">
      <c r="A171" s="78" t="s">
        <v>397</v>
      </c>
      <c r="B171" s="126">
        <f t="shared" si="106"/>
        <v>4.3988855972600414E-4</v>
      </c>
      <c r="C171" s="126">
        <f t="shared" si="107"/>
        <v>3.4346788875918839E-4</v>
      </c>
      <c r="D171" s="126">
        <f t="shared" si="108"/>
        <v>1.7892856584405899E-4</v>
      </c>
      <c r="E171" s="126">
        <f t="shared" si="109"/>
        <v>1.8278036606599141E-4</v>
      </c>
      <c r="F171" s="126">
        <f t="shared" si="110"/>
        <v>1.5904682540344908E-4</v>
      </c>
      <c r="G171" s="126">
        <f t="shared" si="111"/>
        <v>1.7935125203494092E-4</v>
      </c>
      <c r="H171" s="126">
        <f t="shared" si="112"/>
        <v>2.796803487366101E-4</v>
      </c>
      <c r="I171" s="126">
        <f t="shared" si="113"/>
        <v>2.9163859162540523E-4</v>
      </c>
      <c r="J171" s="126">
        <f t="shared" si="114"/>
        <v>4.9944737006820761E-4</v>
      </c>
      <c r="K171" s="126">
        <f t="shared" si="115"/>
        <v>4.1889823438550369E-4</v>
      </c>
      <c r="L171" s="126">
        <f t="shared" si="116"/>
        <v>3.7607689828793127E-4</v>
      </c>
      <c r="M171" s="126">
        <f t="shared" si="117"/>
        <v>8.2528477264212868E-4</v>
      </c>
      <c r="N171" s="126">
        <f t="shared" si="118"/>
        <v>5.6201111441400806E-4</v>
      </c>
      <c r="O171" s="126">
        <f t="shared" si="119"/>
        <v>5.1914144128398264E-4</v>
      </c>
      <c r="P171" s="126">
        <f t="shared" si="120"/>
        <v>7.133166320584264E-4</v>
      </c>
      <c r="Q171" s="136">
        <f t="shared" si="121"/>
        <v>5.3372305744343851E-4</v>
      </c>
      <c r="R171" s="136">
        <f t="shared" si="122"/>
        <v>2.6854007364097432E-3</v>
      </c>
      <c r="S171" s="136">
        <f t="shared" si="123"/>
        <v>2.3496242158500039E-3</v>
      </c>
      <c r="T171" s="119">
        <f t="shared" si="124"/>
        <v>5.0643035284474842E-4</v>
      </c>
      <c r="U171" s="119">
        <f t="shared" si="125"/>
        <v>6.1845540774462036E-4</v>
      </c>
    </row>
    <row r="172" spans="1:21" ht="12.75" customHeight="1" x14ac:dyDescent="0.2">
      <c r="A172" s="78" t="s">
        <v>398</v>
      </c>
      <c r="B172" s="126">
        <f t="shared" si="106"/>
        <v>4.1544031257474742E-3</v>
      </c>
      <c r="C172" s="126">
        <f t="shared" si="107"/>
        <v>1.6169879562949701E-3</v>
      </c>
      <c r="D172" s="126">
        <f t="shared" si="108"/>
        <v>1.6789856670932149E-3</v>
      </c>
      <c r="E172" s="126">
        <f t="shared" si="109"/>
        <v>1.7348149772954331E-3</v>
      </c>
      <c r="F172" s="126">
        <f t="shared" si="110"/>
        <v>4.5019163858626698E-3</v>
      </c>
      <c r="G172" s="126">
        <f t="shared" si="111"/>
        <v>1.9940396619291729E-3</v>
      </c>
      <c r="H172" s="126">
        <f t="shared" si="112"/>
        <v>1.5794950631484986E-3</v>
      </c>
      <c r="I172" s="126">
        <f t="shared" si="113"/>
        <v>4.0775901605307517E-3</v>
      </c>
      <c r="J172" s="126">
        <f t="shared" si="114"/>
        <v>2.1160060216187863E-3</v>
      </c>
      <c r="K172" s="126">
        <f t="shared" si="115"/>
        <v>1.8508704398661924E-3</v>
      </c>
      <c r="L172" s="126">
        <f t="shared" si="116"/>
        <v>1.7911345820953203E-3</v>
      </c>
      <c r="M172" s="126">
        <f t="shared" si="117"/>
        <v>3.3187911874368588E-3</v>
      </c>
      <c r="N172" s="126">
        <f t="shared" si="118"/>
        <v>2.2024929380357449E-3</v>
      </c>
      <c r="O172" s="126">
        <f t="shared" si="119"/>
        <v>2.1181818995585529E-3</v>
      </c>
      <c r="P172" s="126">
        <f t="shared" si="120"/>
        <v>2.4916433170369266E-3</v>
      </c>
      <c r="Q172" s="136">
        <f t="shared" si="121"/>
        <v>2.3017614910668814E-3</v>
      </c>
      <c r="R172" s="136">
        <f t="shared" si="122"/>
        <v>4.8898459075317601E-4</v>
      </c>
      <c r="S172" s="136">
        <f t="shared" si="123"/>
        <v>4.4232967652772695E-4</v>
      </c>
      <c r="T172" s="119">
        <f t="shared" si="124"/>
        <v>2.7283655547996242E-3</v>
      </c>
      <c r="U172" s="119">
        <f t="shared" si="125"/>
        <v>2.1478502431920943E-3</v>
      </c>
    </row>
    <row r="173" spans="1:21" x14ac:dyDescent="0.2">
      <c r="A173" s="78" t="s">
        <v>399</v>
      </c>
      <c r="B173" s="126">
        <f t="shared" si="106"/>
        <v>8.6355013257389313E-2</v>
      </c>
      <c r="C173" s="126">
        <f t="shared" si="107"/>
        <v>8.7475662651057204E-2</v>
      </c>
      <c r="D173" s="126">
        <f t="shared" si="108"/>
        <v>8.5307553672319444E-2</v>
      </c>
      <c r="E173" s="126">
        <f t="shared" si="109"/>
        <v>8.5550219974021138E-2</v>
      </c>
      <c r="F173" s="126">
        <f t="shared" si="110"/>
        <v>7.9746886585972829E-2</v>
      </c>
      <c r="G173" s="126">
        <f t="shared" si="111"/>
        <v>6.5930689963847711E-2</v>
      </c>
      <c r="H173" s="126">
        <f t="shared" si="112"/>
        <v>4.0569249705956809E-2</v>
      </c>
      <c r="I173" s="126">
        <f t="shared" si="113"/>
        <v>3.7699805270758543E-2</v>
      </c>
      <c r="J173" s="126">
        <f t="shared" si="114"/>
        <v>3.6957962210317337E-2</v>
      </c>
      <c r="K173" s="126">
        <f t="shared" si="115"/>
        <v>4.1354716478459133E-2</v>
      </c>
      <c r="L173" s="126">
        <f t="shared" si="116"/>
        <v>3.9449367192929123E-2</v>
      </c>
      <c r="M173" s="126">
        <f t="shared" si="117"/>
        <v>4.8263098064216511E-2</v>
      </c>
      <c r="N173" s="126">
        <f t="shared" si="118"/>
        <v>5.0244017395464025E-2</v>
      </c>
      <c r="O173" s="126">
        <f t="shared" si="119"/>
        <v>5.7034019919768641E-2</v>
      </c>
      <c r="P173" s="126">
        <f t="shared" si="120"/>
        <v>5.8577294627860405E-2</v>
      </c>
      <c r="Q173" s="136">
        <f t="shared" si="121"/>
        <v>6.3762037351467196E-2</v>
      </c>
      <c r="R173" s="136">
        <f t="shared" si="122"/>
        <v>7.1929823076335025E-2</v>
      </c>
      <c r="S173" s="136">
        <f t="shared" si="123"/>
        <v>8.3317293839544837E-2</v>
      </c>
      <c r="T173" s="119">
        <f t="shared" si="124"/>
        <v>9.6425832461526945E-2</v>
      </c>
      <c r="U173" s="119">
        <f t="shared" si="125"/>
        <v>0.10341994485740802</v>
      </c>
    </row>
    <row r="174" spans="1:21" x14ac:dyDescent="0.2">
      <c r="A174" s="78" t="s">
        <v>400</v>
      </c>
      <c r="B174" s="126">
        <f t="shared" si="106"/>
        <v>5.5750265073598766E-3</v>
      </c>
      <c r="C174" s="126">
        <f t="shared" si="107"/>
        <v>5.0650581152262304E-3</v>
      </c>
      <c r="D174" s="126">
        <f t="shared" si="108"/>
        <v>4.8268279231496302E-3</v>
      </c>
      <c r="E174" s="126">
        <f t="shared" si="109"/>
        <v>4.4025878566400596E-3</v>
      </c>
      <c r="F174" s="126">
        <f t="shared" si="110"/>
        <v>4.3286830236282754E-3</v>
      </c>
      <c r="G174" s="126">
        <f t="shared" si="111"/>
        <v>4.2124661856724954E-3</v>
      </c>
      <c r="H174" s="126">
        <f t="shared" si="112"/>
        <v>3.8191814039279263E-3</v>
      </c>
      <c r="I174" s="126">
        <f t="shared" si="113"/>
        <v>3.7926107664460139E-3</v>
      </c>
      <c r="J174" s="126">
        <f t="shared" si="114"/>
        <v>3.7064693865792248E-3</v>
      </c>
      <c r="K174" s="126">
        <f t="shared" si="115"/>
        <v>4.1634922142107442E-3</v>
      </c>
      <c r="L174" s="126">
        <f t="shared" si="116"/>
        <v>3.858274983088974E-3</v>
      </c>
      <c r="M174" s="126">
        <f t="shared" si="117"/>
        <v>3.8729079329508204E-3</v>
      </c>
      <c r="N174" s="126">
        <f t="shared" si="118"/>
        <v>3.7828356386794462E-3</v>
      </c>
      <c r="O174" s="126">
        <f t="shared" si="119"/>
        <v>3.8737183483047587E-3</v>
      </c>
      <c r="P174" s="126">
        <f t="shared" si="120"/>
        <v>3.7385860809158074E-3</v>
      </c>
      <c r="Q174" s="136">
        <f t="shared" si="121"/>
        <v>3.5278899258365786E-3</v>
      </c>
      <c r="R174" s="136">
        <f t="shared" si="122"/>
        <v>3.3968170514732192E-3</v>
      </c>
      <c r="S174" s="136">
        <f t="shared" si="123"/>
        <v>1.9202685567519793E-3</v>
      </c>
      <c r="T174" s="119">
        <f t="shared" si="124"/>
        <v>3.6760392090691599E-3</v>
      </c>
      <c r="U174" s="119">
        <f t="shared" si="125"/>
        <v>3.6746976405936343E-3</v>
      </c>
    </row>
    <row r="175" spans="1:21" ht="10.5" customHeight="1" x14ac:dyDescent="0.2">
      <c r="F175" s="91"/>
      <c r="G175" s="91"/>
      <c r="H175" s="91"/>
      <c r="I175" s="91"/>
      <c r="J175" s="91"/>
      <c r="K175" s="91"/>
      <c r="L175" s="91"/>
      <c r="M175" s="91"/>
      <c r="N175" s="91"/>
      <c r="O175" s="91"/>
      <c r="P175" s="91"/>
      <c r="Q175" s="125"/>
      <c r="R175" s="125"/>
      <c r="S175" s="125"/>
      <c r="T175" s="119"/>
      <c r="U175" s="119"/>
    </row>
    <row r="176" spans="1:21" x14ac:dyDescent="0.2">
      <c r="A176" s="75" t="s">
        <v>95</v>
      </c>
      <c r="B176" s="127">
        <f t="shared" ref="B176:B181" si="126">B19/$B$73</f>
        <v>3.913964159125518E-2</v>
      </c>
      <c r="C176" s="127">
        <f t="shared" ref="C176:C181" si="127">C19/$C$73</f>
        <v>3.6297886216835835E-2</v>
      </c>
      <c r="D176" s="127">
        <f t="shared" ref="D176:D181" si="128">D19/$D$73</f>
        <v>3.6218408824224224E-2</v>
      </c>
      <c r="E176" s="127">
        <f t="shared" ref="E176:E181" si="129">E19/$E$73</f>
        <v>3.5801189991165418E-2</v>
      </c>
      <c r="F176" s="127">
        <f t="shared" ref="F176:F181" si="130">F19/$F$73</f>
        <v>3.3598088427497716E-2</v>
      </c>
      <c r="G176" s="127">
        <f t="shared" ref="G176:G181" si="131">G19/$G$73</f>
        <v>3.5363704512909398E-2</v>
      </c>
      <c r="H176" s="127">
        <f t="shared" ref="H176:H181" si="132">H19/$H$73</f>
        <v>3.2213996038640898E-2</v>
      </c>
      <c r="I176" s="127">
        <f t="shared" ref="I176:I181" si="133">I19/$I$73</f>
        <v>3.6596039893370395E-2</v>
      </c>
      <c r="J176" s="127">
        <f t="shared" ref="J176:J181" si="134">J19/$J$73</f>
        <v>3.9889608391331988E-2</v>
      </c>
      <c r="K176" s="127">
        <f t="shared" ref="K176:K181" si="135">K19/$K$73</f>
        <v>4.6129072952888116E-2</v>
      </c>
      <c r="L176" s="127">
        <f t="shared" ref="L176:L181" si="136">L19/$L$73</f>
        <v>4.6058779497988513E-2</v>
      </c>
      <c r="M176" s="127">
        <f t="shared" ref="M176:M181" si="137">M19/$M$73</f>
        <v>4.7693230799651348E-2</v>
      </c>
      <c r="N176" s="127">
        <f t="shared" ref="N176:N181" si="138">N19/$N$73</f>
        <v>4.9685312899495543E-2</v>
      </c>
      <c r="O176" s="127">
        <f t="shared" ref="O176:O181" si="139">O19/$O$73</f>
        <v>5.3013472758784451E-2</v>
      </c>
      <c r="P176" s="127">
        <f t="shared" ref="P176:P181" si="140">P19/$P$73</f>
        <v>5.2679252752147278E-2</v>
      </c>
      <c r="Q176" s="128">
        <f t="shared" ref="Q176:Q181" si="141">Q19/$Q$73</f>
        <v>5.5008367522287833E-2</v>
      </c>
      <c r="R176" s="128">
        <f t="shared" ref="R176:R181" si="142">R19/$R$73</f>
        <v>5.2271342755028073E-2</v>
      </c>
      <c r="S176" s="128">
        <f t="shared" ref="S176:S181" si="143">S19/$S$73</f>
        <v>5.0457037761009196E-2</v>
      </c>
      <c r="T176" s="123">
        <f t="shared" ref="T176:T181" si="144">T19/$T$73</f>
        <v>5.4128278667173096E-2</v>
      </c>
      <c r="U176" s="123">
        <f t="shared" ref="U176:U181" si="145">U19/$U$73</f>
        <v>5.1627468661111509E-2</v>
      </c>
    </row>
    <row r="177" spans="1:21" x14ac:dyDescent="0.2">
      <c r="A177" s="78" t="s">
        <v>401</v>
      </c>
      <c r="B177" s="126">
        <f t="shared" si="126"/>
        <v>3.5487435243617294E-4</v>
      </c>
      <c r="C177" s="126">
        <f t="shared" si="127"/>
        <v>1.272779863611433E-5</v>
      </c>
      <c r="D177" s="126">
        <f t="shared" si="128"/>
        <v>4.085450080082852E-6</v>
      </c>
      <c r="E177" s="126">
        <f t="shared" si="129"/>
        <v>6.2824087630773128E-6</v>
      </c>
      <c r="F177" s="126">
        <f t="shared" si="130"/>
        <v>7.6942173311064799E-6</v>
      </c>
      <c r="G177" s="126">
        <f t="shared" si="131"/>
        <v>4.1420970758004692E-6</v>
      </c>
      <c r="H177" s="126">
        <f t="shared" si="132"/>
        <v>2.8426142122746593E-6</v>
      </c>
      <c r="I177" s="126">
        <f t="shared" si="133"/>
        <v>1.8373755939717343E-5</v>
      </c>
      <c r="J177" s="126">
        <f t="shared" si="134"/>
        <v>3.4954570528392646E-4</v>
      </c>
      <c r="K177" s="126">
        <f t="shared" si="135"/>
        <v>1.6594815813551707E-4</v>
      </c>
      <c r="L177" s="126">
        <f t="shared" si="136"/>
        <v>4.8433808579867514E-4</v>
      </c>
      <c r="M177" s="126">
        <f t="shared" si="137"/>
        <v>2.5756909413302638E-4</v>
      </c>
      <c r="N177" s="126">
        <f t="shared" si="138"/>
        <v>3.6937208463059021E-4</v>
      </c>
      <c r="O177" s="126">
        <f t="shared" si="139"/>
        <v>3.7765806699449243E-4</v>
      </c>
      <c r="P177" s="126">
        <f t="shared" si="140"/>
        <v>4.2134876462381694E-4</v>
      </c>
      <c r="Q177" s="136">
        <f t="shared" si="141"/>
        <v>6.1629212889092728E-4</v>
      </c>
      <c r="R177" s="136">
        <f t="shared" si="142"/>
        <v>5.86578341589889E-4</v>
      </c>
      <c r="S177" s="136">
        <f t="shared" si="143"/>
        <v>5.6175334955536698E-4</v>
      </c>
      <c r="T177" s="119">
        <f t="shared" si="144"/>
        <v>1.0719442292559584E-3</v>
      </c>
      <c r="U177" s="119">
        <f t="shared" si="145"/>
        <v>0</v>
      </c>
    </row>
    <row r="178" spans="1:21" x14ac:dyDescent="0.2">
      <c r="A178" s="78" t="s">
        <v>402</v>
      </c>
      <c r="B178" s="126">
        <f t="shared" si="126"/>
        <v>2.5229565026560652E-2</v>
      </c>
      <c r="C178" s="126">
        <f t="shared" si="127"/>
        <v>2.3617821449132326E-2</v>
      </c>
      <c r="D178" s="126">
        <f t="shared" si="128"/>
        <v>2.3850117882843372E-2</v>
      </c>
      <c r="E178" s="126">
        <f t="shared" si="129"/>
        <v>2.3694326478638578E-2</v>
      </c>
      <c r="F178" s="126">
        <f t="shared" si="130"/>
        <v>2.2896053998974829E-2</v>
      </c>
      <c r="G178" s="126">
        <f t="shared" si="131"/>
        <v>2.3800226068522199E-2</v>
      </c>
      <c r="H178" s="126">
        <f t="shared" si="132"/>
        <v>2.175409195196832E-2</v>
      </c>
      <c r="I178" s="126">
        <f t="shared" si="133"/>
        <v>2.4591391326153178E-2</v>
      </c>
      <c r="J178" s="126">
        <f t="shared" si="134"/>
        <v>2.5731043143999592E-2</v>
      </c>
      <c r="K178" s="126">
        <f t="shared" si="135"/>
        <v>2.9259811558539135E-2</v>
      </c>
      <c r="L178" s="126">
        <f t="shared" si="136"/>
        <v>2.8681951639781676E-2</v>
      </c>
      <c r="M178" s="126">
        <f t="shared" si="137"/>
        <v>2.9768905263165869E-2</v>
      </c>
      <c r="N178" s="126">
        <f t="shared" si="138"/>
        <v>3.0795749059785497E-2</v>
      </c>
      <c r="O178" s="126">
        <f t="shared" si="139"/>
        <v>3.2925947320024712E-2</v>
      </c>
      <c r="P178" s="126">
        <f t="shared" si="140"/>
        <v>3.2504487990943187E-2</v>
      </c>
      <c r="Q178" s="136">
        <f t="shared" si="141"/>
        <v>3.399965219685467E-2</v>
      </c>
      <c r="R178" s="136">
        <f t="shared" si="142"/>
        <v>3.2995465701768048E-2</v>
      </c>
      <c r="S178" s="136">
        <f t="shared" si="143"/>
        <v>3.2078048682299874E-2</v>
      </c>
      <c r="T178" s="119">
        <f t="shared" si="144"/>
        <v>3.3317717702730704E-2</v>
      </c>
      <c r="U178" s="119">
        <f t="shared" si="145"/>
        <v>3.3554175804646695E-2</v>
      </c>
    </row>
    <row r="179" spans="1:21" x14ac:dyDescent="0.2">
      <c r="A179" s="78" t="s">
        <v>403</v>
      </c>
      <c r="B179" s="126">
        <f t="shared" si="126"/>
        <v>6.3250969976960203E-4</v>
      </c>
      <c r="C179" s="126">
        <f t="shared" si="127"/>
        <v>1.9229647280571497E-4</v>
      </c>
      <c r="D179" s="126">
        <f t="shared" si="128"/>
        <v>3.8483291082138873E-4</v>
      </c>
      <c r="E179" s="126">
        <f t="shared" si="129"/>
        <v>5.4244090097426551E-4</v>
      </c>
      <c r="F179" s="126">
        <f t="shared" si="130"/>
        <v>4.7984071626719051E-4</v>
      </c>
      <c r="G179" s="126">
        <f t="shared" si="131"/>
        <v>1.2852911712736662E-4</v>
      </c>
      <c r="H179" s="126">
        <f t="shared" si="132"/>
        <v>2.233449034388032E-4</v>
      </c>
      <c r="I179" s="126">
        <f t="shared" si="133"/>
        <v>1.4905648881247604E-4</v>
      </c>
      <c r="J179" s="126">
        <f t="shared" si="134"/>
        <v>3.4455346808371317E-4</v>
      </c>
      <c r="K179" s="126">
        <f t="shared" si="135"/>
        <v>4.0192044534312951E-4</v>
      </c>
      <c r="L179" s="126">
        <f t="shared" si="136"/>
        <v>2.3539343985651598E-4</v>
      </c>
      <c r="M179" s="126">
        <f t="shared" si="137"/>
        <v>3.6717876687602965E-4</v>
      </c>
      <c r="N179" s="126">
        <f t="shared" si="138"/>
        <v>6.8587390579702022E-4</v>
      </c>
      <c r="O179" s="126">
        <f t="shared" si="139"/>
        <v>6.9052508596197625E-4</v>
      </c>
      <c r="P179" s="126">
        <f t="shared" si="140"/>
        <v>1.9681471729373922E-3</v>
      </c>
      <c r="Q179" s="136">
        <f t="shared" si="141"/>
        <v>1.916139308731041E-3</v>
      </c>
      <c r="R179" s="136">
        <f t="shared" si="142"/>
        <v>7.6230213108382041E-4</v>
      </c>
      <c r="S179" s="136">
        <f t="shared" si="143"/>
        <v>2.8078943332619978E-4</v>
      </c>
      <c r="T179" s="119">
        <f t="shared" si="144"/>
        <v>9.230960805554037E-4</v>
      </c>
      <c r="U179" s="119">
        <f t="shared" si="145"/>
        <v>0</v>
      </c>
    </row>
    <row r="180" spans="1:21" x14ac:dyDescent="0.2">
      <c r="A180" s="51" t="s">
        <v>404</v>
      </c>
      <c r="B180" s="126">
        <f t="shared" si="126"/>
        <v>0</v>
      </c>
      <c r="C180" s="126">
        <f t="shared" si="127"/>
        <v>0</v>
      </c>
      <c r="D180" s="126">
        <f t="shared" si="128"/>
        <v>0</v>
      </c>
      <c r="E180" s="126">
        <f t="shared" si="129"/>
        <v>0</v>
      </c>
      <c r="F180" s="126">
        <f t="shared" si="130"/>
        <v>0</v>
      </c>
      <c r="G180" s="126">
        <f t="shared" si="131"/>
        <v>0</v>
      </c>
      <c r="H180" s="126">
        <f t="shared" si="132"/>
        <v>0</v>
      </c>
      <c r="I180" s="126">
        <f t="shared" si="133"/>
        <v>0</v>
      </c>
      <c r="J180" s="126">
        <f t="shared" si="134"/>
        <v>1.4972315679194254E-3</v>
      </c>
      <c r="K180" s="126">
        <f t="shared" si="135"/>
        <v>1.6086324725872966E-3</v>
      </c>
      <c r="L180" s="126">
        <f t="shared" si="136"/>
        <v>1.8238042883066607E-3</v>
      </c>
      <c r="M180" s="126">
        <f t="shared" si="137"/>
        <v>1.9670345196981871E-3</v>
      </c>
      <c r="N180" s="126">
        <f t="shared" si="138"/>
        <v>2.4928767492822198E-3</v>
      </c>
      <c r="O180" s="126">
        <f t="shared" si="139"/>
        <v>2.2558712923885535E-3</v>
      </c>
      <c r="P180" s="126">
        <f t="shared" si="140"/>
        <v>2.2139962359324196E-3</v>
      </c>
      <c r="Q180" s="136">
        <f t="shared" si="141"/>
        <v>2.5810887130830918E-3</v>
      </c>
      <c r="R180" s="136">
        <f t="shared" si="142"/>
        <v>2.3084740391605425E-3</v>
      </c>
      <c r="S180" s="136">
        <f t="shared" si="143"/>
        <v>2.287021514086658E-3</v>
      </c>
      <c r="T180" s="119">
        <f t="shared" si="144"/>
        <v>2.6031211125739835E-3</v>
      </c>
      <c r="U180" s="119">
        <f t="shared" si="145"/>
        <v>2.2454180323762314E-3</v>
      </c>
    </row>
    <row r="181" spans="1:21" x14ac:dyDescent="0.2">
      <c r="A181" s="78" t="s">
        <v>405</v>
      </c>
      <c r="B181" s="126">
        <f t="shared" si="126"/>
        <v>1.2922692512488756E-2</v>
      </c>
      <c r="C181" s="126">
        <f t="shared" si="127"/>
        <v>1.2475040496261681E-2</v>
      </c>
      <c r="D181" s="126">
        <f t="shared" si="128"/>
        <v>1.197937258047938E-2</v>
      </c>
      <c r="E181" s="126">
        <f t="shared" si="129"/>
        <v>1.15581402027895E-2</v>
      </c>
      <c r="F181" s="126">
        <f t="shared" si="130"/>
        <v>1.0214499494924596E-2</v>
      </c>
      <c r="G181" s="126">
        <f t="shared" si="131"/>
        <v>1.1430807230184029E-2</v>
      </c>
      <c r="H181" s="126">
        <f t="shared" si="132"/>
        <v>1.0233716569021499E-2</v>
      </c>
      <c r="I181" s="126">
        <f t="shared" si="133"/>
        <v>1.1837218322465022E-2</v>
      </c>
      <c r="J181" s="126">
        <f t="shared" si="134"/>
        <v>1.1967234506045326E-2</v>
      </c>
      <c r="K181" s="126">
        <f t="shared" si="135"/>
        <v>1.469276031828304E-2</v>
      </c>
      <c r="L181" s="126">
        <f t="shared" si="136"/>
        <v>1.4833292044244986E-2</v>
      </c>
      <c r="M181" s="126">
        <f t="shared" si="137"/>
        <v>1.533254315577824E-2</v>
      </c>
      <c r="N181" s="126">
        <f t="shared" si="138"/>
        <v>1.5341441100000217E-2</v>
      </c>
      <c r="O181" s="126">
        <f t="shared" si="139"/>
        <v>1.6763470993414728E-2</v>
      </c>
      <c r="P181" s="126">
        <f t="shared" si="140"/>
        <v>1.5571272587710468E-2</v>
      </c>
      <c r="Q181" s="136">
        <f t="shared" si="141"/>
        <v>1.5895195174728111E-2</v>
      </c>
      <c r="R181" s="136">
        <f t="shared" si="142"/>
        <v>1.561852254142578E-2</v>
      </c>
      <c r="S181" s="136">
        <f t="shared" si="143"/>
        <v>1.5249424781741105E-2</v>
      </c>
      <c r="T181" s="119">
        <f t="shared" si="144"/>
        <v>1.6212399542057051E-2</v>
      </c>
      <c r="U181" s="119">
        <f t="shared" si="145"/>
        <v>1.5827874824088584E-2</v>
      </c>
    </row>
    <row r="182" spans="1:21" ht="9.75" customHeight="1" x14ac:dyDescent="0.2">
      <c r="F182" s="91"/>
      <c r="G182" s="91"/>
      <c r="H182" s="91"/>
      <c r="I182" s="91"/>
      <c r="J182" s="91"/>
      <c r="K182" s="91"/>
      <c r="L182" s="91"/>
      <c r="M182" s="91"/>
      <c r="N182" s="91"/>
      <c r="O182" s="91"/>
      <c r="P182" s="91"/>
      <c r="Q182" s="125"/>
      <c r="R182" s="125"/>
      <c r="S182" s="125"/>
      <c r="T182" s="119"/>
      <c r="U182" s="119"/>
    </row>
    <row r="183" spans="1:21" x14ac:dyDescent="0.2">
      <c r="A183" s="75" t="s">
        <v>96</v>
      </c>
      <c r="B183" s="127">
        <f t="shared" ref="B183:B191" si="146">B26/$B$73</f>
        <v>0.4701178262734127</v>
      </c>
      <c r="C183" s="127">
        <f t="shared" ref="C183:C191" si="147">C26/$C$73</f>
        <v>0.48121840368538127</v>
      </c>
      <c r="D183" s="127">
        <f t="shared" ref="D183:D191" si="148">D26/$D$73</f>
        <v>0.49237678370236931</v>
      </c>
      <c r="E183" s="127">
        <f t="shared" ref="E183:E191" si="149">E26/$E$73</f>
        <v>0.50865950478311506</v>
      </c>
      <c r="F183" s="127">
        <f t="shared" ref="F183:F191" si="150">F26/$F$73</f>
        <v>0.51609561751778366</v>
      </c>
      <c r="G183" s="127">
        <f t="shared" ref="G183:G191" si="151">G26/$G$73</f>
        <v>0.51374662733236121</v>
      </c>
      <c r="H183" s="127">
        <f t="shared" ref="H183:H191" si="152">H26/$H$73</f>
        <v>0.54733969309140074</v>
      </c>
      <c r="I183" s="127">
        <f t="shared" ref="I183:I191" si="153">I26/$I$73</f>
        <v>0.51774413324056101</v>
      </c>
      <c r="J183" s="127">
        <f t="shared" ref="J183:J191" si="154">J26/$J$73</f>
        <v>0.51008759025175243</v>
      </c>
      <c r="K183" s="127">
        <f t="shared" ref="K183:K191" si="155">K26/$K$73</f>
        <v>0.46620914061048047</v>
      </c>
      <c r="L183" s="127">
        <f t="shared" ref="L183:L191" si="156">L26/$L$73</f>
        <v>0.46508394494577016</v>
      </c>
      <c r="M183" s="127">
        <f t="shared" ref="M183:M191" si="157">M26/$M$73</f>
        <v>0.45096979332273457</v>
      </c>
      <c r="N183" s="127">
        <f t="shared" ref="N183:N191" si="158">N26/$N$73</f>
        <v>0.43762566352661675</v>
      </c>
      <c r="O183" s="127">
        <f t="shared" ref="O183:O191" si="159">O26/$O$73</f>
        <v>0.38918991706082134</v>
      </c>
      <c r="P183" s="127">
        <f t="shared" ref="P183:P191" si="160">P26/$P$73</f>
        <v>0.38144289252805563</v>
      </c>
      <c r="Q183" s="128">
        <f t="shared" ref="Q183:Q191" si="161">Q26/$Q$73</f>
        <v>0.37523009071464009</v>
      </c>
      <c r="R183" s="128">
        <f t="shared" ref="R183:R191" si="162">R26/$R$73</f>
        <v>0.37271908727464714</v>
      </c>
      <c r="S183" s="128">
        <f t="shared" ref="S183:S191" si="163">S26/$S$73</f>
        <v>0.36248858176963444</v>
      </c>
      <c r="T183" s="123">
        <f t="shared" ref="T183:T191" si="164">T26/$T$73</f>
        <v>0.32525698828253274</v>
      </c>
      <c r="U183" s="123">
        <f t="shared" ref="U183:U191" si="165">U26/$U$73</f>
        <v>0.31261987491799459</v>
      </c>
    </row>
    <row r="184" spans="1:21" x14ac:dyDescent="0.2">
      <c r="A184" s="78" t="s">
        <v>406</v>
      </c>
      <c r="B184" s="126">
        <f t="shared" si="146"/>
        <v>0.1863844351687948</v>
      </c>
      <c r="C184" s="126">
        <f t="shared" si="147"/>
        <v>0.18933770238406439</v>
      </c>
      <c r="D184" s="126">
        <f t="shared" si="148"/>
        <v>0.18172923330811019</v>
      </c>
      <c r="E184" s="126">
        <f t="shared" si="149"/>
        <v>0.18868539572226037</v>
      </c>
      <c r="F184" s="126">
        <f t="shared" si="150"/>
        <v>0.18301724096792057</v>
      </c>
      <c r="G184" s="126">
        <f t="shared" si="151"/>
        <v>0.16833139668317618</v>
      </c>
      <c r="H184" s="126">
        <f t="shared" si="152"/>
        <v>0.19267572726845691</v>
      </c>
      <c r="I184" s="126">
        <f t="shared" si="153"/>
        <v>0.20896204373995153</v>
      </c>
      <c r="J184" s="126">
        <f t="shared" si="154"/>
        <v>0.20900851461968625</v>
      </c>
      <c r="K184" s="126">
        <f t="shared" si="155"/>
        <v>0.12699748797880631</v>
      </c>
      <c r="L184" s="126">
        <f t="shared" si="156"/>
        <v>0.13929651764447096</v>
      </c>
      <c r="M184" s="126">
        <f t="shared" si="157"/>
        <v>0.14095025101205988</v>
      </c>
      <c r="N184" s="126">
        <f t="shared" si="158"/>
        <v>0.1369421990339586</v>
      </c>
      <c r="O184" s="126">
        <f t="shared" si="159"/>
        <v>0.13580425842789165</v>
      </c>
      <c r="P184" s="126">
        <f t="shared" si="160"/>
        <v>0.13775959821872397</v>
      </c>
      <c r="Q184" s="136">
        <f t="shared" si="161"/>
        <v>0.1340419892510909</v>
      </c>
      <c r="R184" s="136">
        <f t="shared" si="162"/>
        <v>0.12882214424951957</v>
      </c>
      <c r="S184" s="136">
        <f t="shared" si="163"/>
        <v>0.12257008095959639</v>
      </c>
      <c r="T184" s="119">
        <f t="shared" si="164"/>
        <v>0.13083911253217656</v>
      </c>
      <c r="U184" s="119">
        <f t="shared" si="165"/>
        <v>0.11482079338054275</v>
      </c>
    </row>
    <row r="185" spans="1:21" x14ac:dyDescent="0.2">
      <c r="A185" s="78" t="s">
        <v>407</v>
      </c>
      <c r="B185" s="126">
        <f t="shared" si="146"/>
        <v>1.3197939333700445E-2</v>
      </c>
      <c r="C185" s="126">
        <f t="shared" si="147"/>
        <v>9.4664442769659997E-3</v>
      </c>
      <c r="D185" s="126">
        <f t="shared" si="148"/>
        <v>1.0806938748347024E-2</v>
      </c>
      <c r="E185" s="126">
        <f t="shared" si="149"/>
        <v>9.5058849799628288E-3</v>
      </c>
      <c r="F185" s="126">
        <f t="shared" si="150"/>
        <v>6.7993825014698124E-3</v>
      </c>
      <c r="G185" s="126">
        <f t="shared" si="151"/>
        <v>8.6584101278648299E-3</v>
      </c>
      <c r="H185" s="126">
        <f t="shared" si="152"/>
        <v>9.2417146869759621E-3</v>
      </c>
      <c r="I185" s="126">
        <f t="shared" si="153"/>
        <v>1.2671038820676932E-2</v>
      </c>
      <c r="J185" s="126">
        <f t="shared" si="154"/>
        <v>1.0309595612800719E-2</v>
      </c>
      <c r="K185" s="126">
        <f t="shared" si="155"/>
        <v>1.0558092839221749E-2</v>
      </c>
      <c r="L185" s="126">
        <f t="shared" si="156"/>
        <v>1.0806332175663879E-2</v>
      </c>
      <c r="M185" s="126">
        <f t="shared" si="157"/>
        <v>1.253761771694749E-2</v>
      </c>
      <c r="N185" s="126">
        <f t="shared" si="158"/>
        <v>1.0553208169226062E-2</v>
      </c>
      <c r="O185" s="126">
        <f t="shared" si="159"/>
        <v>1.1434488073446866E-2</v>
      </c>
      <c r="P185" s="126">
        <f t="shared" si="160"/>
        <v>1.0780682610704676E-2</v>
      </c>
      <c r="Q185" s="136">
        <f t="shared" si="161"/>
        <v>1.0649639070051196E-2</v>
      </c>
      <c r="R185" s="136">
        <f t="shared" si="162"/>
        <v>1.0939403367049327E-2</v>
      </c>
      <c r="S185" s="136">
        <f t="shared" si="163"/>
        <v>1.1298459553601604E-2</v>
      </c>
      <c r="T185" s="119">
        <f t="shared" si="164"/>
        <v>1.2766897286287427E-2</v>
      </c>
      <c r="U185" s="119">
        <f t="shared" si="165"/>
        <v>1.1481038185477693E-2</v>
      </c>
    </row>
    <row r="186" spans="1:21" x14ac:dyDescent="0.2">
      <c r="A186" s="78" t="s">
        <v>408</v>
      </c>
      <c r="B186" s="126">
        <f t="shared" si="146"/>
        <v>0.18085734574775547</v>
      </c>
      <c r="C186" s="126">
        <f t="shared" si="147"/>
        <v>0.18963858048902349</v>
      </c>
      <c r="D186" s="126">
        <f t="shared" si="148"/>
        <v>0.21384927043558644</v>
      </c>
      <c r="E186" s="126">
        <f t="shared" si="149"/>
        <v>0.22945346082172266</v>
      </c>
      <c r="F186" s="126">
        <f t="shared" si="150"/>
        <v>0.24985065534488485</v>
      </c>
      <c r="G186" s="126">
        <f t="shared" si="151"/>
        <v>0.25548481136440027</v>
      </c>
      <c r="H186" s="126">
        <f t="shared" si="152"/>
        <v>0.2698210702388476</v>
      </c>
      <c r="I186" s="126">
        <f t="shared" si="153"/>
        <v>0.21454353084915229</v>
      </c>
      <c r="J186" s="126">
        <f t="shared" si="154"/>
        <v>0.218081553607893</v>
      </c>
      <c r="K186" s="126">
        <f t="shared" si="155"/>
        <v>0.24719412884398587</v>
      </c>
      <c r="L186" s="126">
        <f t="shared" si="156"/>
        <v>0.23295716229235339</v>
      </c>
      <c r="M186" s="126">
        <f t="shared" si="157"/>
        <v>0.22284764687321135</v>
      </c>
      <c r="N186" s="126">
        <f t="shared" si="158"/>
        <v>0.21562346999860543</v>
      </c>
      <c r="O186" s="126">
        <f t="shared" si="159"/>
        <v>0.16922476581757226</v>
      </c>
      <c r="P186" s="126">
        <f t="shared" si="160"/>
        <v>0.1557723713515774</v>
      </c>
      <c r="Q186" s="136">
        <f t="shared" si="161"/>
        <v>0.15560859881846165</v>
      </c>
      <c r="R186" s="136">
        <f t="shared" si="162"/>
        <v>0.1642312158468536</v>
      </c>
      <c r="S186" s="136">
        <f t="shared" si="163"/>
        <v>0.1611188767084053</v>
      </c>
      <c r="T186" s="119">
        <f t="shared" si="164"/>
        <v>0.12048233561064312</v>
      </c>
      <c r="U186" s="119">
        <f t="shared" si="165"/>
        <v>0.13157218631525885</v>
      </c>
    </row>
    <row r="187" spans="1:21" x14ac:dyDescent="0.2">
      <c r="A187" s="78" t="s">
        <v>409</v>
      </c>
      <c r="B187" s="126">
        <f t="shared" si="146"/>
        <v>7.4620620818660574E-6</v>
      </c>
      <c r="C187" s="126">
        <f t="shared" si="147"/>
        <v>1.3369281453060531E-5</v>
      </c>
      <c r="D187" s="126">
        <f t="shared" si="148"/>
        <v>9.4757474025187047E-6</v>
      </c>
      <c r="E187" s="126">
        <f t="shared" si="149"/>
        <v>1.1442420676564784E-5</v>
      </c>
      <c r="F187" s="126">
        <f t="shared" si="150"/>
        <v>1.3439926548031951E-5</v>
      </c>
      <c r="G187" s="126">
        <f t="shared" si="151"/>
        <v>1.5373850944263163E-5</v>
      </c>
      <c r="H187" s="126">
        <f t="shared" si="152"/>
        <v>1.5246748956745902E-5</v>
      </c>
      <c r="I187" s="126">
        <f t="shared" si="153"/>
        <v>2.1418768973760238E-5</v>
      </c>
      <c r="J187" s="126">
        <f t="shared" si="154"/>
        <v>1.0432284574088985E-5</v>
      </c>
      <c r="K187" s="126">
        <f t="shared" si="155"/>
        <v>8.4985078642258467E-6</v>
      </c>
      <c r="L187" s="126">
        <f t="shared" si="156"/>
        <v>9.76544613840627E-6</v>
      </c>
      <c r="M187" s="126">
        <f t="shared" si="157"/>
        <v>9.0154486151626972E-6</v>
      </c>
      <c r="N187" s="126">
        <f t="shared" si="158"/>
        <v>9.8699710065860363E-6</v>
      </c>
      <c r="O187" s="126">
        <f t="shared" si="159"/>
        <v>0</v>
      </c>
      <c r="P187" s="126">
        <f t="shared" si="160"/>
        <v>0</v>
      </c>
      <c r="Q187" s="136">
        <f t="shared" si="161"/>
        <v>0</v>
      </c>
      <c r="R187" s="136">
        <f t="shared" si="162"/>
        <v>0</v>
      </c>
      <c r="S187" s="136">
        <f t="shared" si="163"/>
        <v>0</v>
      </c>
      <c r="T187" s="119">
        <f t="shared" si="164"/>
        <v>0</v>
      </c>
      <c r="U187" s="119">
        <f t="shared" si="165"/>
        <v>0</v>
      </c>
    </row>
    <row r="188" spans="1:21" x14ac:dyDescent="0.2">
      <c r="A188" s="78" t="s">
        <v>410</v>
      </c>
      <c r="B188" s="126">
        <f t="shared" si="146"/>
        <v>2.7940155746520787E-2</v>
      </c>
      <c r="C188" s="126">
        <f t="shared" si="147"/>
        <v>2.6806569422246407E-2</v>
      </c>
      <c r="D188" s="126">
        <f t="shared" si="148"/>
        <v>2.3705912946790909E-2</v>
      </c>
      <c r="E188" s="126">
        <f t="shared" si="149"/>
        <v>2.2646372549357401E-2</v>
      </c>
      <c r="F188" s="126">
        <f t="shared" si="150"/>
        <v>2.523541597796938E-2</v>
      </c>
      <c r="G188" s="126">
        <f t="shared" si="151"/>
        <v>2.8437047772589624E-2</v>
      </c>
      <c r="H188" s="126">
        <f t="shared" si="152"/>
        <v>2.7457327515308622E-2</v>
      </c>
      <c r="I188" s="126">
        <f t="shared" si="153"/>
        <v>3.1229079583669002E-2</v>
      </c>
      <c r="J188" s="126">
        <f t="shared" si="154"/>
        <v>2.2473093124887978E-2</v>
      </c>
      <c r="K188" s="126">
        <f t="shared" si="155"/>
        <v>2.5503897873070957E-2</v>
      </c>
      <c r="L188" s="126">
        <f t="shared" si="156"/>
        <v>2.4919043166422378E-2</v>
      </c>
      <c r="M188" s="126">
        <f t="shared" si="157"/>
        <v>2.5498241798119863E-2</v>
      </c>
      <c r="N188" s="126">
        <f t="shared" si="158"/>
        <v>2.8551894885849229E-2</v>
      </c>
      <c r="O188" s="126">
        <f t="shared" si="159"/>
        <v>2.8051490809764119E-2</v>
      </c>
      <c r="P188" s="126">
        <f t="shared" si="160"/>
        <v>3.2815621421443994E-2</v>
      </c>
      <c r="Q188" s="136">
        <f t="shared" si="161"/>
        <v>3.0250934197862307E-2</v>
      </c>
      <c r="R188" s="136">
        <f t="shared" si="162"/>
        <v>2.90112245424856E-2</v>
      </c>
      <c r="S188" s="136">
        <f t="shared" si="163"/>
        <v>3.0564825249790671E-2</v>
      </c>
      <c r="T188" s="119">
        <f t="shared" si="164"/>
        <v>2.5294547772883542E-2</v>
      </c>
      <c r="U188" s="119">
        <f t="shared" si="165"/>
        <v>1.9781692421384858E-2</v>
      </c>
    </row>
    <row r="189" spans="1:21" x14ac:dyDescent="0.2">
      <c r="A189" s="78" t="s">
        <v>411</v>
      </c>
      <c r="B189" s="126">
        <f t="shared" si="146"/>
        <v>5.7177021337484701E-2</v>
      </c>
      <c r="C189" s="126">
        <f t="shared" si="147"/>
        <v>6.2993477757808433E-2</v>
      </c>
      <c r="D189" s="126">
        <f t="shared" si="148"/>
        <v>5.7714657841072367E-2</v>
      </c>
      <c r="E189" s="126">
        <f t="shared" si="149"/>
        <v>5.3424052832081008E-2</v>
      </c>
      <c r="F189" s="126">
        <f t="shared" si="150"/>
        <v>4.5917002948618037E-2</v>
      </c>
      <c r="G189" s="126">
        <f t="shared" si="151"/>
        <v>4.7824435648581499E-2</v>
      </c>
      <c r="H189" s="126">
        <f t="shared" si="152"/>
        <v>4.467915301795828E-2</v>
      </c>
      <c r="I189" s="126">
        <f t="shared" si="153"/>
        <v>4.6520775702921555E-2</v>
      </c>
      <c r="J189" s="126">
        <f t="shared" si="154"/>
        <v>4.6514698549365116E-2</v>
      </c>
      <c r="K189" s="126">
        <f t="shared" si="155"/>
        <v>5.2189519583102278E-2</v>
      </c>
      <c r="L189" s="126">
        <f t="shared" si="156"/>
        <v>5.3721772920285446E-2</v>
      </c>
      <c r="M189" s="126">
        <f t="shared" si="157"/>
        <v>4.542736067438586E-2</v>
      </c>
      <c r="N189" s="126">
        <f t="shared" si="158"/>
        <v>4.2344691213752526E-2</v>
      </c>
      <c r="O189" s="126">
        <f t="shared" si="159"/>
        <v>4.0856399807422714E-2</v>
      </c>
      <c r="P189" s="126">
        <f t="shared" si="160"/>
        <v>4.034818152667722E-2</v>
      </c>
      <c r="Q189" s="136">
        <f t="shared" si="161"/>
        <v>3.9490346263019539E-2</v>
      </c>
      <c r="R189" s="136">
        <f t="shared" si="162"/>
        <v>3.5902505932902139E-2</v>
      </c>
      <c r="S189" s="136">
        <f t="shared" si="163"/>
        <v>3.3433812963844844E-2</v>
      </c>
      <c r="T189" s="119">
        <f t="shared" si="164"/>
        <v>3.2261093000671093E-2</v>
      </c>
      <c r="U189" s="119">
        <f t="shared" si="165"/>
        <v>3.2170854375285364E-2</v>
      </c>
    </row>
    <row r="190" spans="1:21" x14ac:dyDescent="0.2">
      <c r="A190" s="78" t="s">
        <v>412</v>
      </c>
      <c r="B190" s="126">
        <f t="shared" si="146"/>
        <v>2.0297475118218702E-3</v>
      </c>
      <c r="C190" s="126">
        <f t="shared" si="147"/>
        <v>1.5716312205313534E-3</v>
      </c>
      <c r="D190" s="126">
        <f t="shared" si="148"/>
        <v>1.2810674791729258E-3</v>
      </c>
      <c r="E190" s="126">
        <f t="shared" si="149"/>
        <v>1.1973797225670207E-3</v>
      </c>
      <c r="F190" s="126">
        <f t="shared" si="150"/>
        <v>1.6709183485713937E-3</v>
      </c>
      <c r="G190" s="126">
        <f t="shared" si="151"/>
        <v>1.3798923247127345E-3</v>
      </c>
      <c r="H190" s="126">
        <f t="shared" si="152"/>
        <v>1.4313384802583319E-3</v>
      </c>
      <c r="I190" s="126">
        <f t="shared" si="153"/>
        <v>1.6420680024705162E-3</v>
      </c>
      <c r="J190" s="126">
        <f t="shared" si="154"/>
        <v>1.625159630196163E-3</v>
      </c>
      <c r="K190" s="126">
        <f t="shared" si="155"/>
        <v>1.4711554243997855E-3</v>
      </c>
      <c r="L190" s="126">
        <f t="shared" si="156"/>
        <v>1.4180928900395962E-3</v>
      </c>
      <c r="M190" s="126">
        <f t="shared" si="157"/>
        <v>1.3900230803060556E-3</v>
      </c>
      <c r="N190" s="126">
        <f t="shared" si="158"/>
        <v>1.4402247440144633E-3</v>
      </c>
      <c r="O190" s="126">
        <f t="shared" si="159"/>
        <v>1.408397525750023E-3</v>
      </c>
      <c r="P190" s="126">
        <f t="shared" si="160"/>
        <v>1.5228948404503746E-3</v>
      </c>
      <c r="Q190" s="136">
        <f t="shared" si="161"/>
        <v>2.7452848047187675E-3</v>
      </c>
      <c r="R190" s="136">
        <f t="shared" si="162"/>
        <v>1.8303603267519201E-3</v>
      </c>
      <c r="S190" s="136">
        <f t="shared" si="163"/>
        <v>1.9122160197981035E-3</v>
      </c>
      <c r="T190" s="119">
        <f t="shared" si="164"/>
        <v>1.3969316596336501E-3</v>
      </c>
      <c r="U190" s="119">
        <f t="shared" si="165"/>
        <v>1.1030402414057023E-3</v>
      </c>
    </row>
    <row r="191" spans="1:21" x14ac:dyDescent="0.2">
      <c r="A191" s="78" t="s">
        <v>413</v>
      </c>
      <c r="B191" s="126">
        <f t="shared" si="146"/>
        <v>2.5237193652528278E-3</v>
      </c>
      <c r="C191" s="126">
        <f t="shared" si="147"/>
        <v>1.3906288532881442E-3</v>
      </c>
      <c r="D191" s="126">
        <f t="shared" si="148"/>
        <v>3.2802271958869986E-3</v>
      </c>
      <c r="E191" s="126">
        <f t="shared" si="149"/>
        <v>3.7355157344871673E-3</v>
      </c>
      <c r="F191" s="126">
        <f t="shared" si="150"/>
        <v>3.5915615018016133E-3</v>
      </c>
      <c r="G191" s="126">
        <f t="shared" si="151"/>
        <v>3.6152595600919156E-3</v>
      </c>
      <c r="H191" s="126">
        <f t="shared" si="152"/>
        <v>2.0181151346383664E-3</v>
      </c>
      <c r="I191" s="126">
        <f t="shared" si="153"/>
        <v>2.1541777727455266E-3</v>
      </c>
      <c r="J191" s="126">
        <f t="shared" si="154"/>
        <v>2.0645428223491935E-3</v>
      </c>
      <c r="K191" s="126">
        <f t="shared" si="155"/>
        <v>2.2863595600291879E-3</v>
      </c>
      <c r="L191" s="126">
        <f t="shared" si="156"/>
        <v>1.9552584103961195E-3</v>
      </c>
      <c r="M191" s="126">
        <f t="shared" si="157"/>
        <v>2.3096367190888487E-3</v>
      </c>
      <c r="N191" s="126">
        <f t="shared" si="158"/>
        <v>2.1601055102038504E-3</v>
      </c>
      <c r="O191" s="126">
        <f t="shared" si="159"/>
        <v>2.4101165989737407E-3</v>
      </c>
      <c r="P191" s="126">
        <f t="shared" si="160"/>
        <v>2.4435425584780337E-3</v>
      </c>
      <c r="Q191" s="136">
        <f t="shared" si="161"/>
        <v>2.4432983094357383E-3</v>
      </c>
      <c r="R191" s="136">
        <f t="shared" si="162"/>
        <v>1.9822330090849779E-3</v>
      </c>
      <c r="S191" s="136">
        <f t="shared" si="163"/>
        <v>1.5903103145975392E-3</v>
      </c>
      <c r="T191" s="119">
        <f t="shared" si="164"/>
        <v>2.2160704202373199E-3</v>
      </c>
      <c r="U191" s="119">
        <f t="shared" si="165"/>
        <v>1.6902699986393039E-3</v>
      </c>
    </row>
    <row r="192" spans="1:21" x14ac:dyDescent="0.2">
      <c r="F192" s="91"/>
      <c r="G192" s="91"/>
      <c r="H192" s="91"/>
      <c r="I192" s="91"/>
      <c r="J192" s="91"/>
      <c r="K192" s="91"/>
      <c r="L192" s="91"/>
      <c r="M192" s="91"/>
      <c r="N192" s="91"/>
      <c r="O192" s="91"/>
      <c r="P192" s="91"/>
      <c r="Q192" s="125"/>
      <c r="R192" s="125"/>
      <c r="S192" s="125"/>
      <c r="T192" s="119"/>
      <c r="U192" s="119"/>
    </row>
    <row r="193" spans="1:21" x14ac:dyDescent="0.2">
      <c r="A193" s="75" t="s">
        <v>414</v>
      </c>
      <c r="B193" s="127">
        <f>B36/$B$73</f>
        <v>2.5821433138205805E-3</v>
      </c>
      <c r="C193" s="127">
        <f>C36/$C$73</f>
        <v>2.5706133983190117E-3</v>
      </c>
      <c r="D193" s="127">
        <f>D36/$D$73</f>
        <v>2.5730758851189002E-3</v>
      </c>
      <c r="E193" s="127">
        <f>E36/$E$73</f>
        <v>2.1089657006926848E-3</v>
      </c>
      <c r="F193" s="127">
        <f>F36/$F$73</f>
        <v>1.9463678804597939E-3</v>
      </c>
      <c r="G193" s="127">
        <f>G36/$G$73</f>
        <v>1.9347161442592816E-3</v>
      </c>
      <c r="H193" s="127">
        <f>H36/$H$73</f>
        <v>2.0036318977634296E-3</v>
      </c>
      <c r="I193" s="127">
        <f>I36/$I$73</f>
        <v>2.4253862551362527E-3</v>
      </c>
      <c r="J193" s="127">
        <f>J36/$J$73</f>
        <v>2.4296491954963794E-3</v>
      </c>
      <c r="K193" s="127">
        <f>K36/$K$73</f>
        <v>2.7378734656268193E-3</v>
      </c>
      <c r="L193" s="127">
        <f>L36/$L$73</f>
        <v>2.779077714992769E-3</v>
      </c>
      <c r="M193" s="127">
        <f>M36/$M$73</f>
        <v>2.3600701992830824E-3</v>
      </c>
      <c r="N193" s="127">
        <f>N36/$N$73</f>
        <v>2.7444434254580278E-3</v>
      </c>
      <c r="O193" s="127">
        <f>O36/$O$73</f>
        <v>2.8225376620427752E-3</v>
      </c>
      <c r="P193" s="127">
        <f>P36/$P$73</f>
        <v>3.043093689438791E-3</v>
      </c>
      <c r="Q193" s="128">
        <f>Q36/$Q$73</f>
        <v>2.6382426460735109E-3</v>
      </c>
      <c r="R193" s="128">
        <f>R36/$R$73</f>
        <v>2.4292229639917757E-3</v>
      </c>
      <c r="S193" s="128">
        <f>S36/$S$73</f>
        <v>2.4423882936052328E-3</v>
      </c>
      <c r="T193" s="123">
        <f>T36/$T$73</f>
        <v>2.4970688484406756E-3</v>
      </c>
      <c r="U193" s="123">
        <f>U36/$U$73</f>
        <v>3.0309548647490954E-3</v>
      </c>
    </row>
    <row r="194" spans="1:21" x14ac:dyDescent="0.2">
      <c r="A194" s="78" t="s">
        <v>415</v>
      </c>
      <c r="B194" s="126">
        <f>B37/$B$73</f>
        <v>7.2782088647686523E-4</v>
      </c>
      <c r="C194" s="126">
        <f>C37/$C$73</f>
        <v>6.0346098839187171E-4</v>
      </c>
      <c r="D194" s="126">
        <f>D37/$D$73</f>
        <v>6.4959246325624461E-4</v>
      </c>
      <c r="E194" s="126">
        <f>E37/$E$73</f>
        <v>5.4862323305036268E-4</v>
      </c>
      <c r="F194" s="126">
        <f>F37/$F$73</f>
        <v>5.18168087339659E-4</v>
      </c>
      <c r="G194" s="126">
        <f>G37/$G$73</f>
        <v>4.819260137068973E-4</v>
      </c>
      <c r="H194" s="126">
        <f>H37/$H$73</f>
        <v>1.5139152484909388E-3</v>
      </c>
      <c r="I194" s="126">
        <f>I37/$I$73</f>
        <v>1.8303972064074481E-3</v>
      </c>
      <c r="J194" s="126">
        <f>J37/$J$73</f>
        <v>1.7179658776319416E-3</v>
      </c>
      <c r="K194" s="126">
        <f>K37/$K$73</f>
        <v>1.9385132508471022E-3</v>
      </c>
      <c r="L194" s="126">
        <f>L37/$L$73</f>
        <v>2.0054217916577639E-3</v>
      </c>
      <c r="M194" s="126">
        <f>M37/$M$73</f>
        <v>1.7446408271787745E-3</v>
      </c>
      <c r="N194" s="126">
        <f>N37/$N$73</f>
        <v>2.1181527886762175E-3</v>
      </c>
      <c r="O194" s="126">
        <f>O37/$O$73</f>
        <v>2.0047907086053699E-3</v>
      </c>
      <c r="P194" s="126">
        <f>P37/$P$73</f>
        <v>2.1343310228808024E-3</v>
      </c>
      <c r="Q194" s="136">
        <f>Q37/$Q$73</f>
        <v>1.6787999119126506E-3</v>
      </c>
      <c r="R194" s="136">
        <f>R37/$R$73</f>
        <v>1.6488354084536903E-3</v>
      </c>
      <c r="S194" s="136">
        <f>S37/$S$73</f>
        <v>1.7058878885156399E-3</v>
      </c>
      <c r="T194" s="119">
        <f>T37/$T$73</f>
        <v>1.7608157718404611E-3</v>
      </c>
      <c r="U194" s="119">
        <f>U37/$U$73</f>
        <v>0</v>
      </c>
    </row>
    <row r="195" spans="1:21" x14ac:dyDescent="0.2">
      <c r="A195" s="78" t="s">
        <v>416</v>
      </c>
      <c r="B195" s="126">
        <f>B38/$B$73</f>
        <v>1.8543224273437154E-3</v>
      </c>
      <c r="C195" s="126">
        <f>C38/$C$73</f>
        <v>1.9671524099271402E-3</v>
      </c>
      <c r="D195" s="126">
        <f>D38/$D$73</f>
        <v>1.9234834218626554E-3</v>
      </c>
      <c r="E195" s="126">
        <f>E38/$E$73</f>
        <v>1.5603424676423222E-3</v>
      </c>
      <c r="F195" s="126">
        <f>F38/$F$73</f>
        <v>1.4281997931201349E-3</v>
      </c>
      <c r="G195" s="126">
        <f>G38/$G$73</f>
        <v>1.4527901305523843E-3</v>
      </c>
      <c r="H195" s="126">
        <f>H38/$H$73</f>
        <v>4.8971664927249109E-4</v>
      </c>
      <c r="I195" s="126">
        <f>I38/$I$73</f>
        <v>5.949890487288045E-4</v>
      </c>
      <c r="J195" s="126">
        <f>J38/$J$73</f>
        <v>7.1168331786443796E-4</v>
      </c>
      <c r="K195" s="126">
        <f>K38/$K$73</f>
        <v>7.9936021477971695E-4</v>
      </c>
      <c r="L195" s="126">
        <f>L38/$L$73</f>
        <v>7.736559233350055E-4</v>
      </c>
      <c r="M195" s="126">
        <f>M38/$M$73</f>
        <v>6.15429372104308E-4</v>
      </c>
      <c r="N195" s="126">
        <f>N38/$N$73</f>
        <v>6.2629063678181027E-4</v>
      </c>
      <c r="O195" s="126">
        <f>O38/$O$73</f>
        <v>8.1774695343740547E-4</v>
      </c>
      <c r="P195" s="126">
        <f>P38/$P$73</f>
        <v>9.0876266655798852E-4</v>
      </c>
      <c r="Q195" s="136">
        <f>Q38/$Q$73</f>
        <v>9.5944273416086038E-4</v>
      </c>
      <c r="R195" s="136">
        <f>R38/$R$73</f>
        <v>7.8038755553808516E-4</v>
      </c>
      <c r="S195" s="136">
        <f>S38/$S$73</f>
        <v>7.365004050895928E-4</v>
      </c>
      <c r="T195" s="119">
        <f>T38/$T$73</f>
        <v>7.3625307660021421E-4</v>
      </c>
      <c r="U195" s="119">
        <f>U38/$U$73</f>
        <v>3.0309548647490954E-3</v>
      </c>
    </row>
    <row r="196" spans="1:21" ht="9.75" customHeight="1" x14ac:dyDescent="0.2">
      <c r="F196" s="91"/>
      <c r="G196" s="91"/>
      <c r="H196" s="91"/>
      <c r="I196" s="91"/>
      <c r="J196" s="91"/>
      <c r="K196" s="91"/>
      <c r="L196" s="91"/>
      <c r="M196" s="91"/>
      <c r="N196" s="91"/>
      <c r="O196" s="91"/>
      <c r="P196" s="91"/>
      <c r="Q196" s="125"/>
      <c r="R196" s="125"/>
      <c r="S196" s="125"/>
      <c r="T196" s="119"/>
      <c r="U196" s="119"/>
    </row>
    <row r="197" spans="1:21" x14ac:dyDescent="0.2">
      <c r="A197" s="75" t="s">
        <v>417</v>
      </c>
      <c r="B197" s="127">
        <f>B40/$B$73</f>
        <v>3.4818164894261365E-2</v>
      </c>
      <c r="C197" s="127">
        <f>C40/$C$73</f>
        <v>3.4664784099277028E-2</v>
      </c>
      <c r="D197" s="127">
        <f>D40/$D$73</f>
        <v>3.7378358646111991E-2</v>
      </c>
      <c r="E197" s="127">
        <f>E40/$E$73</f>
        <v>3.3499310954194818E-2</v>
      </c>
      <c r="F197" s="127">
        <f>F40/$F$73</f>
        <v>3.4737710766888912E-2</v>
      </c>
      <c r="G197" s="127">
        <f>G40/$G$73</f>
        <v>3.5009438861886996E-2</v>
      </c>
      <c r="H197" s="127">
        <f>H40/$H$73</f>
        <v>3.6592855291214484E-2</v>
      </c>
      <c r="I197" s="127">
        <f>I40/$I$73</f>
        <v>3.8142292647923112E-2</v>
      </c>
      <c r="J197" s="127">
        <f>J40/$J$73</f>
        <v>3.7073978801564635E-2</v>
      </c>
      <c r="K197" s="127">
        <f>K40/$K$73</f>
        <v>3.8963422775880399E-2</v>
      </c>
      <c r="L197" s="127">
        <f>L40/$L$73</f>
        <v>3.8553041100323412E-2</v>
      </c>
      <c r="M197" s="127">
        <f>M40/$M$73</f>
        <v>3.9383328162708391E-2</v>
      </c>
      <c r="N197" s="127">
        <f>N40/$N$73</f>
        <v>4.0884241937090629E-2</v>
      </c>
      <c r="O197" s="127">
        <f>O40/$O$73</f>
        <v>4.6011097001702875E-2</v>
      </c>
      <c r="P197" s="127">
        <f>P40/$P$73</f>
        <v>4.6051251168370486E-2</v>
      </c>
      <c r="Q197" s="128">
        <f>Q40/$Q$73</f>
        <v>4.6400131967210698E-2</v>
      </c>
      <c r="R197" s="128">
        <f>R40/$R$73</f>
        <v>4.8014355349087233E-2</v>
      </c>
      <c r="S197" s="128">
        <f>S40/$S$73</f>
        <v>4.8861224432795718E-2</v>
      </c>
      <c r="T197" s="123">
        <f>T40/$T$73</f>
        <v>4.9042724435307321E-2</v>
      </c>
      <c r="U197" s="123">
        <f>U40/$U$73</f>
        <v>5.1179257900928893E-2</v>
      </c>
    </row>
    <row r="198" spans="1:21" x14ac:dyDescent="0.2">
      <c r="A198" s="78" t="s">
        <v>418</v>
      </c>
      <c r="B198" s="126">
        <f>B41/$B$73</f>
        <v>9.1749384574258304E-3</v>
      </c>
      <c r="C198" s="126">
        <f>C41/$C$73</f>
        <v>9.6530155217540645E-3</v>
      </c>
      <c r="D198" s="126">
        <f>D41/$D$73</f>
        <v>1.1411085490713386E-2</v>
      </c>
      <c r="E198" s="126">
        <f>E41/$E$73</f>
        <v>7.831705937629118E-3</v>
      </c>
      <c r="F198" s="126">
        <f>F41/$F$73</f>
        <v>8.3336576760351805E-3</v>
      </c>
      <c r="G198" s="126">
        <f>G41/$G$73</f>
        <v>8.5753199707937159E-3</v>
      </c>
      <c r="H198" s="126">
        <f>H41/$H$73</f>
        <v>8.7859567058344041E-3</v>
      </c>
      <c r="I198" s="126">
        <f>I41/$I$73</f>
        <v>9.937511615694547E-3</v>
      </c>
      <c r="J198" s="126">
        <f>J41/$J$73</f>
        <v>9.0383003222830206E-3</v>
      </c>
      <c r="K198" s="126">
        <f>K41/$K$73</f>
        <v>8.7910806803986885E-3</v>
      </c>
      <c r="L198" s="126">
        <f>L41/$L$73</f>
        <v>7.3096756220447394E-3</v>
      </c>
      <c r="M198" s="126">
        <f>M41/$M$73</f>
        <v>7.6744195736753442E-3</v>
      </c>
      <c r="N198" s="126">
        <f>N41/$N$73</f>
        <v>7.1382694642758608E-3</v>
      </c>
      <c r="O198" s="126">
        <f>O41/$O$73</f>
        <v>9.4183052576517073E-3</v>
      </c>
      <c r="P198" s="126">
        <f>P41/$P$73</f>
        <v>8.3248212397544295E-3</v>
      </c>
      <c r="Q198" s="136">
        <f>Q41/$Q$73</f>
        <v>6.884650090514549E-3</v>
      </c>
      <c r="R198" s="136">
        <f>R41/$R$73</f>
        <v>7.5992660899741092E-3</v>
      </c>
      <c r="S198" s="136">
        <f>S41/$S$73</f>
        <v>8.6939359989263408E-3</v>
      </c>
      <c r="T198" s="119">
        <f>T41/$T$73</f>
        <v>8.4971328480572018E-3</v>
      </c>
      <c r="U198" s="119">
        <f>U41/$U$73</f>
        <v>1.1733505711841202E-2</v>
      </c>
    </row>
    <row r="199" spans="1:21" x14ac:dyDescent="0.2">
      <c r="A199" s="78" t="s">
        <v>419</v>
      </c>
      <c r="B199" s="126">
        <f>B42/$B$73</f>
        <v>1.6057941190461368E-2</v>
      </c>
      <c r="C199" s="126">
        <f>C42/$C$73</f>
        <v>1.6323572595350846E-2</v>
      </c>
      <c r="D199" s="126">
        <f>D42/$D$73</f>
        <v>1.7654250936003153E-2</v>
      </c>
      <c r="E199" s="126">
        <f>E42/$E$73</f>
        <v>1.8460547133378486E-2</v>
      </c>
      <c r="F199" s="126">
        <f>F42/$F$73</f>
        <v>1.8482277570328401E-2</v>
      </c>
      <c r="G199" s="126">
        <f>G42/$G$73</f>
        <v>1.9386984525714836E-2</v>
      </c>
      <c r="H199" s="126">
        <f>H42/$H$73</f>
        <v>2.1393408844521605E-2</v>
      </c>
      <c r="I199" s="126">
        <f>I42/$I$73</f>
        <v>2.1180523999659022E-2</v>
      </c>
      <c r="J199" s="126">
        <f>J42/$J$73</f>
        <v>2.0367535321010728E-2</v>
      </c>
      <c r="K199" s="126">
        <f>K42/$K$73</f>
        <v>2.1952472896644266E-2</v>
      </c>
      <c r="L199" s="126">
        <f>L42/$L$73</f>
        <v>2.2975018318222636E-2</v>
      </c>
      <c r="M199" s="126">
        <f>M42/$M$73</f>
        <v>2.2875011411360904E-2</v>
      </c>
      <c r="N199" s="126">
        <f>N42/$N$73</f>
        <v>2.4403820435596101E-2</v>
      </c>
      <c r="O199" s="126">
        <f>O42/$O$73</f>
        <v>2.6362765086569789E-2</v>
      </c>
      <c r="P199" s="126">
        <f>P42/$P$73</f>
        <v>2.7822792045314199E-2</v>
      </c>
      <c r="Q199" s="136">
        <f>Q42/$Q$73</f>
        <v>2.9202262040125875E-2</v>
      </c>
      <c r="R199" s="136">
        <f>R42/$R$73</f>
        <v>3.0892037277176671E-2</v>
      </c>
      <c r="S199" s="136">
        <f>S42/$S$73</f>
        <v>3.0436132623521458E-2</v>
      </c>
      <c r="T199" s="119">
        <f>T42/$T$73</f>
        <v>3.0203188796078802E-2</v>
      </c>
      <c r="U199" s="119">
        <f>U42/$U$73</f>
        <v>2.9374607436887745E-2</v>
      </c>
    </row>
    <row r="200" spans="1:21" x14ac:dyDescent="0.2">
      <c r="A200" s="78" t="s">
        <v>420</v>
      </c>
      <c r="B200" s="126">
        <f>B43/$B$73</f>
        <v>9.4080279591526907E-3</v>
      </c>
      <c r="C200" s="126">
        <f>C43/$C$73</f>
        <v>8.5596755516408971E-3</v>
      </c>
      <c r="D200" s="126">
        <f>D43/$D$73</f>
        <v>8.1862877242875765E-3</v>
      </c>
      <c r="E200" s="126">
        <f>E43/$E$73</f>
        <v>7.084743231437267E-3</v>
      </c>
      <c r="F200" s="126">
        <f>F43/$F$73</f>
        <v>7.8080179407241709E-3</v>
      </c>
      <c r="G200" s="126">
        <f>G43/$G$73</f>
        <v>6.8858718219217217E-3</v>
      </c>
      <c r="H200" s="126">
        <f>H43/$H$73</f>
        <v>6.2212373986588933E-3</v>
      </c>
      <c r="I200" s="126">
        <f>I43/$I$73</f>
        <v>6.8341420316820915E-3</v>
      </c>
      <c r="J200" s="126">
        <f>J43/$J$73</f>
        <v>7.2018723539660837E-3</v>
      </c>
      <c r="K200" s="126">
        <f>K43/$K$73</f>
        <v>8.0300782537051606E-3</v>
      </c>
      <c r="L200" s="126">
        <f>L43/$L$73</f>
        <v>8.0850388488853623E-3</v>
      </c>
      <c r="M200" s="126">
        <f>M43/$M$73</f>
        <v>8.6524442282757043E-3</v>
      </c>
      <c r="N200" s="126">
        <f>N43/$N$73</f>
        <v>9.1590480407975714E-3</v>
      </c>
      <c r="O200" s="126">
        <f>O43/$O$73</f>
        <v>1.003433487615291E-2</v>
      </c>
      <c r="P200" s="126">
        <f>P43/$P$73</f>
        <v>9.7137239698962576E-3</v>
      </c>
      <c r="Q200" s="136">
        <f>Q43/$Q$73</f>
        <v>1.0130877524802432E-2</v>
      </c>
      <c r="R200" s="136">
        <f>R43/$R$73</f>
        <v>9.3491776500243991E-3</v>
      </c>
      <c r="S200" s="136">
        <f>S43/$S$73</f>
        <v>9.5740221849320902E-3</v>
      </c>
      <c r="T200" s="119">
        <f>T43/$T$73</f>
        <v>1.0175922891797678E-2</v>
      </c>
      <c r="U200" s="119">
        <f>U43/$U$73</f>
        <v>9.9148393837177468E-3</v>
      </c>
    </row>
    <row r="201" spans="1:21" x14ac:dyDescent="0.2">
      <c r="A201" s="78" t="s">
        <v>421</v>
      </c>
      <c r="B201" s="126">
        <f>B44/$B$73</f>
        <v>1.7725728722147008E-4</v>
      </c>
      <c r="C201" s="126">
        <f>C44/$C$73</f>
        <v>1.2852043053122037E-4</v>
      </c>
      <c r="D201" s="126">
        <f>D44/$D$73</f>
        <v>1.2673449510788051E-4</v>
      </c>
      <c r="E201" s="126">
        <f>E44/$E$73</f>
        <v>1.2231465174995099E-4</v>
      </c>
      <c r="F201" s="126">
        <f>F44/$F$73</f>
        <v>1.1375757980115328E-4</v>
      </c>
      <c r="G201" s="126">
        <f>G44/$G$73</f>
        <v>1.6126254345672614E-4</v>
      </c>
      <c r="H201" s="126">
        <f>H44/$H$73</f>
        <v>1.9225234219958409E-4</v>
      </c>
      <c r="I201" s="126">
        <f>I44/$I$73</f>
        <v>1.9011500088745041E-4</v>
      </c>
      <c r="J201" s="126">
        <f>J44/$J$73</f>
        <v>4.6627080430480567E-4</v>
      </c>
      <c r="K201" s="126">
        <f>K44/$K$73</f>
        <v>1.8979094513227939E-4</v>
      </c>
      <c r="L201" s="126">
        <f>L44/$L$73</f>
        <v>1.8330831117067511E-4</v>
      </c>
      <c r="M201" s="126">
        <f>M44/$M$73</f>
        <v>1.8145294939643844E-4</v>
      </c>
      <c r="N201" s="126">
        <f>N44/$N$73</f>
        <v>1.8310399642109865E-4</v>
      </c>
      <c r="O201" s="126">
        <f>O44/$O$73</f>
        <v>1.956917813284696E-4</v>
      </c>
      <c r="P201" s="126">
        <f>P44/$P$73</f>
        <v>1.8991391340559402E-4</v>
      </c>
      <c r="Q201" s="136">
        <f>Q44/$Q$73</f>
        <v>1.8234231176784713E-4</v>
      </c>
      <c r="R201" s="136">
        <f>R44/$R$73</f>
        <v>1.7387433191205632E-4</v>
      </c>
      <c r="S201" s="136">
        <f>S44/$S$73</f>
        <v>1.5713362541582796E-4</v>
      </c>
      <c r="T201" s="119">
        <f>T44/$T$73</f>
        <v>1.6647989937364129E-4</v>
      </c>
      <c r="U201" s="119">
        <f>U44/$U$73</f>
        <v>1.5630536848219371E-4</v>
      </c>
    </row>
    <row r="202" spans="1:21" ht="8.25" customHeight="1" x14ac:dyDescent="0.2">
      <c r="F202" s="91"/>
      <c r="G202" s="91"/>
      <c r="H202" s="91"/>
      <c r="I202" s="91"/>
      <c r="J202" s="91"/>
      <c r="K202" s="91"/>
      <c r="L202" s="91"/>
      <c r="M202" s="91"/>
      <c r="N202" s="91"/>
      <c r="O202" s="91"/>
      <c r="P202" s="91"/>
      <c r="Q202" s="125"/>
      <c r="R202" s="125"/>
      <c r="S202" s="125"/>
      <c r="T202" s="119"/>
      <c r="U202" s="119"/>
    </row>
    <row r="203" spans="1:21" x14ac:dyDescent="0.2">
      <c r="A203" s="75" t="s">
        <v>99</v>
      </c>
      <c r="B203" s="127">
        <f>B46/$B$73</f>
        <v>0.11419887509027689</v>
      </c>
      <c r="C203" s="127">
        <f>C46/$C$73</f>
        <v>0.11580135391796316</v>
      </c>
      <c r="D203" s="127">
        <f>D46/$D$73</f>
        <v>0.10431119793205429</v>
      </c>
      <c r="E203" s="127">
        <f>E46/$E$73</f>
        <v>9.9910031222384024E-2</v>
      </c>
      <c r="F203" s="127">
        <f>F46/$F$73</f>
        <v>0.10126585674523012</v>
      </c>
      <c r="G203" s="127">
        <f>G46/$G$73</f>
        <v>0.10666411914768612</v>
      </c>
      <c r="H203" s="127">
        <f>H46/$H$73</f>
        <v>0.10739340111543005</v>
      </c>
      <c r="I203" s="127">
        <f>I46/$I$73</f>
        <v>0.11505866688810429</v>
      </c>
      <c r="J203" s="127">
        <f>J46/$J$73</f>
        <v>0.11237434795258788</v>
      </c>
      <c r="K203" s="127">
        <f>K46/$K$73</f>
        <v>0.12325891101058135</v>
      </c>
      <c r="L203" s="127">
        <f>L46/$L$73</f>
        <v>0.12681932423280018</v>
      </c>
      <c r="M203" s="127">
        <f>M46/$M$73</f>
        <v>0.12289958797884629</v>
      </c>
      <c r="N203" s="127">
        <f>N46/$N$73</f>
        <v>0.12254888088888348</v>
      </c>
      <c r="O203" s="127">
        <f>O46/$O$73</f>
        <v>0.13377338072749625</v>
      </c>
      <c r="P203" s="127">
        <f>P46/$P$73</f>
        <v>0.13538922113150559</v>
      </c>
      <c r="Q203" s="128">
        <f>Q46/$Q$73</f>
        <v>0.13263291493670704</v>
      </c>
      <c r="R203" s="128">
        <f>R46/$R$73</f>
        <v>0.13358691818682311</v>
      </c>
      <c r="S203" s="128">
        <f>S46/$S$73</f>
        <v>0.1320088715467557</v>
      </c>
      <c r="T203" s="123">
        <f>T46/$T$73</f>
        <v>0.14239957737377607</v>
      </c>
      <c r="U203" s="123">
        <f>U46/$U$73</f>
        <v>0.14520551694618786</v>
      </c>
    </row>
    <row r="204" spans="1:21" x14ac:dyDescent="0.2">
      <c r="A204" s="78" t="s">
        <v>422</v>
      </c>
      <c r="B204" s="127"/>
      <c r="C204" s="127"/>
      <c r="D204" s="127"/>
      <c r="E204" s="127"/>
      <c r="F204" s="127"/>
      <c r="G204" s="127"/>
      <c r="H204" s="127"/>
      <c r="I204" s="127"/>
      <c r="J204" s="127"/>
      <c r="K204" s="127"/>
      <c r="L204" s="126">
        <f>L47/$L$73</f>
        <v>4.0274217477903559E-5</v>
      </c>
      <c r="M204" s="126">
        <f>M47/$M$73</f>
        <v>2.6781185592100954E-4</v>
      </c>
      <c r="N204" s="126">
        <f>N47/$N$73</f>
        <v>8.9245204264822313E-4</v>
      </c>
      <c r="O204" s="126">
        <f>O47/$O$73</f>
        <v>1.3892021465364071E-3</v>
      </c>
      <c r="P204" s="126">
        <f>P47/$P$73</f>
        <v>1.4562090912440741E-3</v>
      </c>
      <c r="Q204" s="136">
        <f>Q47/$Q$73</f>
        <v>1.8779762371401683E-3</v>
      </c>
      <c r="R204" s="136">
        <f>R47/$R$73</f>
        <v>1.9587632400073288E-3</v>
      </c>
      <c r="S204" s="136">
        <f>S47/$S$73</f>
        <v>2.1128508517871832E-3</v>
      </c>
      <c r="T204" s="119">
        <f>T47/$T$73</f>
        <v>1.813122638195917E-3</v>
      </c>
      <c r="U204" s="119">
        <f>U47/$U$73</f>
        <v>1.7283636907525679E-3</v>
      </c>
    </row>
    <row r="205" spans="1:21" x14ac:dyDescent="0.2">
      <c r="A205" s="78" t="s">
        <v>423</v>
      </c>
      <c r="B205" s="126">
        <f>B48/$B$73</f>
        <v>1.1896632326010452E-2</v>
      </c>
      <c r="C205" s="126">
        <f>C48/$C$73</f>
        <v>1.2091448463275468E-2</v>
      </c>
      <c r="D205" s="126">
        <f>D48/$D$73</f>
        <v>9.9048566245641591E-3</v>
      </c>
      <c r="E205" s="126">
        <f>E48/$E$73</f>
        <v>9.5172663399141089E-3</v>
      </c>
      <c r="F205" s="126">
        <f>F48/$F$73</f>
        <v>9.32168340192999E-3</v>
      </c>
      <c r="G205" s="126">
        <f>G48/$G$73</f>
        <v>9.2588590691339567E-3</v>
      </c>
      <c r="H205" s="126">
        <f>H48/$H$73</f>
        <v>1.2055479888897949E-2</v>
      </c>
      <c r="I205" s="126">
        <f>I48/$I$73</f>
        <v>1.5315419696280298E-2</v>
      </c>
      <c r="J205" s="126">
        <f>J48/$J$73</f>
        <v>1.1729694757171845E-2</v>
      </c>
      <c r="K205" s="126">
        <f>K48/$K$73</f>
        <v>1.2787736298594069E-2</v>
      </c>
      <c r="L205" s="126">
        <f>L48/$L$73</f>
        <v>1.9945902293302946E-2</v>
      </c>
      <c r="M205" s="126">
        <f>M48/$M$73</f>
        <v>1.7087131280462652E-2</v>
      </c>
      <c r="N205" s="126">
        <f>N48/$N$73</f>
        <v>1.6913894950171506E-2</v>
      </c>
      <c r="O205" s="126">
        <f>O48/$O$73</f>
        <v>1.8605162823185726E-2</v>
      </c>
      <c r="P205" s="126">
        <f>P48/$P$73</f>
        <v>1.9389777465033228E-2</v>
      </c>
      <c r="Q205" s="136">
        <f>Q48/$Q$73</f>
        <v>1.9227884645948289E-2</v>
      </c>
      <c r="R205" s="136">
        <f>R48/$R$73</f>
        <v>1.9446819876445632E-2</v>
      </c>
      <c r="S205" s="136">
        <f>S48/$S$73</f>
        <v>1.8636861315727317E-2</v>
      </c>
      <c r="T205" s="119">
        <f>T48/$T$73</f>
        <v>1.6681424082768952E-2</v>
      </c>
      <c r="U205" s="119">
        <f>U48/$U$73</f>
        <v>2.0587377301656863E-2</v>
      </c>
    </row>
    <row r="206" spans="1:21" x14ac:dyDescent="0.2">
      <c r="A206" s="78" t="s">
        <v>424</v>
      </c>
      <c r="B206" s="126">
        <f>B49/$B$73</f>
        <v>2.8129309026462944E-4</v>
      </c>
      <c r="C206" s="126">
        <f>C49/$C$73</f>
        <v>2.8435212041519228E-4</v>
      </c>
      <c r="D206" s="126">
        <f>D49/$D$73</f>
        <v>2.7337191334891848E-4</v>
      </c>
      <c r="E206" s="126">
        <f>E49/$E$73</f>
        <v>2.249553715707163E-4</v>
      </c>
      <c r="F206" s="126">
        <f>F49/$F$73</f>
        <v>2.1671290355679791E-4</v>
      </c>
      <c r="G206" s="126">
        <f>G49/$G$73</f>
        <v>2.2347156695470323E-4</v>
      </c>
      <c r="H206" s="126">
        <f>H49/$H$73</f>
        <v>2.2211153776818815E-4</v>
      </c>
      <c r="I206" s="126">
        <f>I49/$I$73</f>
        <v>2.5111266328821022E-4</v>
      </c>
      <c r="J206" s="126">
        <f>J49/$J$73</f>
        <v>2.6610833006891576E-4</v>
      </c>
      <c r="K206" s="126">
        <f>K49/$K$73</f>
        <v>2.9806861709682564E-4</v>
      </c>
      <c r="L206" s="126">
        <f>L49/$L$73</f>
        <v>2.796761090432586E-4</v>
      </c>
      <c r="M206" s="126">
        <f>M49/$M$73</f>
        <v>2.7278171667020846E-4</v>
      </c>
      <c r="N206" s="126">
        <f>N49/$N$73</f>
        <v>2.7105719653899385E-4</v>
      </c>
      <c r="O206" s="126">
        <f>O49/$O$73</f>
        <v>3.0564596406338571E-4</v>
      </c>
      <c r="P206" s="126">
        <f>P49/$P$73</f>
        <v>3.6239730775516318E-4</v>
      </c>
      <c r="Q206" s="136">
        <f>Q49/$Q$73</f>
        <v>3.6679187591646338E-4</v>
      </c>
      <c r="R206" s="136">
        <f>R49/$R$73</f>
        <v>3.4338889563735305E-4</v>
      </c>
      <c r="S206" s="136">
        <f>S49/$S$73</f>
        <v>3.0682549368352412E-4</v>
      </c>
      <c r="T206" s="119">
        <f>T49/$T$73</f>
        <v>3.6275568272319051E-4</v>
      </c>
      <c r="U206" s="119">
        <f>U49/$U$73</f>
        <v>0</v>
      </c>
    </row>
    <row r="207" spans="1:21" x14ac:dyDescent="0.2">
      <c r="A207" s="78" t="s">
        <v>425</v>
      </c>
      <c r="B207" s="126">
        <f>B50/$B$73</f>
        <v>0.10202094967400181</v>
      </c>
      <c r="C207" s="126">
        <f>C50/$C$73</f>
        <v>0.10342555333427249</v>
      </c>
      <c r="D207" s="126">
        <f>D50/$D$73</f>
        <v>9.4132969394141217E-2</v>
      </c>
      <c r="E207" s="126">
        <f>E50/$E$73</f>
        <v>9.0167809510899199E-2</v>
      </c>
      <c r="F207" s="126">
        <f>F50/$F$73</f>
        <v>9.1727460439743322E-2</v>
      </c>
      <c r="G207" s="126">
        <f>G50/$G$73</f>
        <v>9.7181788511597464E-2</v>
      </c>
      <c r="H207" s="126">
        <f>H50/$H$73</f>
        <v>9.511580968876393E-2</v>
      </c>
      <c r="I207" s="126">
        <f>I50/$I$73</f>
        <v>9.9492134528535767E-2</v>
      </c>
      <c r="J207" s="126">
        <f>J50/$J$73</f>
        <v>0.10037854486534713</v>
      </c>
      <c r="K207" s="126">
        <f>K50/$K$73</f>
        <v>0.11017310609489046</v>
      </c>
      <c r="L207" s="126">
        <f>L50/$L$73</f>
        <v>0.10655347161297607</v>
      </c>
      <c r="M207" s="126">
        <f>M50/$M$73</f>
        <v>0.10527186312579241</v>
      </c>
      <c r="N207" s="126">
        <f>N50/$N$73</f>
        <v>0.10447147669952475</v>
      </c>
      <c r="O207" s="126">
        <f>O50/$O$73</f>
        <v>0.11347336979371075</v>
      </c>
      <c r="P207" s="126">
        <f>P50/$P$73</f>
        <v>0.11418083726747312</v>
      </c>
      <c r="Q207" s="136">
        <f>Q50/$Q$73</f>
        <v>0.1111602621777021</v>
      </c>
      <c r="R207" s="136">
        <f>R50/$R$73</f>
        <v>0.11183794617473281</v>
      </c>
      <c r="S207" s="136">
        <f>S50/$S$73</f>
        <v>0.11095233388555768</v>
      </c>
      <c r="T207" s="119">
        <f>T50/$T$73</f>
        <v>0.12354227497008802</v>
      </c>
      <c r="U207" s="119">
        <f>U50/$U$73</f>
        <v>0.12288977595377841</v>
      </c>
    </row>
    <row r="208" spans="1:21" ht="9.75" customHeight="1" x14ac:dyDescent="0.2">
      <c r="F208" s="91"/>
      <c r="G208" s="91"/>
      <c r="H208" s="91"/>
      <c r="I208" s="91"/>
      <c r="J208" s="91"/>
      <c r="K208" s="91"/>
      <c r="L208" s="91"/>
      <c r="M208" s="91"/>
      <c r="N208" s="91"/>
      <c r="O208" s="91"/>
      <c r="P208" s="91"/>
      <c r="Q208" s="125"/>
      <c r="R208" s="125"/>
      <c r="S208" s="125"/>
      <c r="T208" s="119"/>
      <c r="U208" s="119"/>
    </row>
    <row r="209" spans="1:21" x14ac:dyDescent="0.2">
      <c r="A209" s="75" t="s">
        <v>426</v>
      </c>
      <c r="B209" s="127">
        <f>B52/$B$73</f>
        <v>3.3936319051348267E-3</v>
      </c>
      <c r="C209" s="127">
        <f>C52/$C$73</f>
        <v>3.0526007961801972E-3</v>
      </c>
      <c r="D209" s="127">
        <f>D52/$D$73</f>
        <v>2.8292268744138419E-3</v>
      </c>
      <c r="E209" s="127">
        <f>E52/$E$73</f>
        <v>2.8694358361278987E-3</v>
      </c>
      <c r="F209" s="127">
        <f>F52/$F$73</f>
        <v>2.6780853177476647E-3</v>
      </c>
      <c r="G209" s="127">
        <f>G52/$G$73</f>
        <v>2.8394308156695124E-3</v>
      </c>
      <c r="H209" s="127">
        <f>H52/$H$73</f>
        <v>2.586121138145612E-3</v>
      </c>
      <c r="I209" s="127">
        <f>I52/$I$73</f>
        <v>3.6681168949802404E-3</v>
      </c>
      <c r="J209" s="127">
        <f>J52/$J$73</f>
        <v>3.2690229968044128E-3</v>
      </c>
      <c r="K209" s="127">
        <f>K52/$K$73</f>
        <v>3.6919716628005706E-3</v>
      </c>
      <c r="L209" s="127">
        <f>L52/$L$73</f>
        <v>3.5440767022915658E-3</v>
      </c>
      <c r="M209" s="127">
        <f>M52/$M$73</f>
        <v>4.1538414334108742E-3</v>
      </c>
      <c r="N209" s="127">
        <f>N52/$N$73</f>
        <v>4.0594798801781243E-3</v>
      </c>
      <c r="O209" s="127">
        <f t="shared" ref="O209:O214" si="166">O52/$O$73</f>
        <v>4.0670567531810873E-3</v>
      </c>
      <c r="P209" s="127">
        <f t="shared" ref="P209:P214" si="167">P52/$P$73</f>
        <v>3.8063662424977539E-3</v>
      </c>
      <c r="Q209" s="128">
        <f t="shared" ref="Q209:Q214" si="168">Q52/$Q$73</f>
        <v>4.2106136373268061E-3</v>
      </c>
      <c r="R209" s="128">
        <f t="shared" ref="R209:R214" si="169">R52/$R$73</f>
        <v>3.6589508702595296E-3</v>
      </c>
      <c r="S209" s="128">
        <f t="shared" ref="S209:S214" si="170">S52/$S$73</f>
        <v>3.4878784170205021E-3</v>
      </c>
      <c r="T209" s="123">
        <f t="shared" ref="T209:T214" si="171">T52/$T$73</f>
        <v>3.1539560884725855E-3</v>
      </c>
      <c r="U209" s="123">
        <f t="shared" ref="U209:U214" si="172">U52/$U$73</f>
        <v>2.9027091983715187E-3</v>
      </c>
    </row>
    <row r="210" spans="1:21" x14ac:dyDescent="0.2">
      <c r="A210" s="78" t="s">
        <v>427</v>
      </c>
      <c r="B210" s="126">
        <f>B53/$B$73</f>
        <v>4.4687758037232332E-4</v>
      </c>
      <c r="C210" s="126">
        <f>C53/$C$73</f>
        <v>5.8480164253644172E-4</v>
      </c>
      <c r="D210" s="126">
        <f>D53/$D$73</f>
        <v>3.6851535544680288E-4</v>
      </c>
      <c r="E210" s="126">
        <f>E53/$E$73</f>
        <v>4.119055903611648E-4</v>
      </c>
      <c r="F210" s="126">
        <f>F53/$F$73</f>
        <v>5.1348794200653362E-4</v>
      </c>
      <c r="G210" s="126">
        <f>G53/$G$73</f>
        <v>3.8129011958435935E-4</v>
      </c>
      <c r="H210" s="126">
        <f>H53/$H$73</f>
        <v>4.1666616255292029E-4</v>
      </c>
      <c r="I210" s="126">
        <f>I53/$I$73</f>
        <v>7.1341409194142387E-4</v>
      </c>
      <c r="J210" s="126">
        <f>J53/$J$73</f>
        <v>5.2633258425002695E-4</v>
      </c>
      <c r="K210" s="126">
        <f>K53/$K$73</f>
        <v>6.0575684752459699E-4</v>
      </c>
      <c r="L210" s="126">
        <f>L53/$L$73</f>
        <v>5.2278952996864976E-4</v>
      </c>
      <c r="M210" s="126">
        <f>M53/$M$73</f>
        <v>9.3506111754440395E-4</v>
      </c>
      <c r="N210" s="126">
        <f>N53/$N$73</f>
        <v>8.8454893951009752E-4</v>
      </c>
      <c r="O210" s="126">
        <f t="shared" si="166"/>
        <v>7.7647603500465522E-4</v>
      </c>
      <c r="P210" s="126">
        <f t="shared" si="167"/>
        <v>6.3273051103217976E-4</v>
      </c>
      <c r="Q210" s="136">
        <f t="shared" si="168"/>
        <v>6.724845314567227E-4</v>
      </c>
      <c r="R210" s="136">
        <f t="shared" si="169"/>
        <v>6.1604646994014754E-4</v>
      </c>
      <c r="S210" s="136">
        <f t="shared" si="170"/>
        <v>6.08250970081554E-4</v>
      </c>
      <c r="T210" s="119">
        <f t="shared" si="171"/>
        <v>4.873138607895428E-4</v>
      </c>
      <c r="U210" s="119">
        <f t="shared" si="172"/>
        <v>4.7340594913220316E-4</v>
      </c>
    </row>
    <row r="211" spans="1:21" x14ac:dyDescent="0.2">
      <c r="A211" s="78" t="s">
        <v>428</v>
      </c>
      <c r="B211" s="126">
        <f>B54/$B$73</f>
        <v>2.2349635466507893E-3</v>
      </c>
      <c r="C211" s="126">
        <f>C54/$C$73</f>
        <v>1.9001896917418973E-3</v>
      </c>
      <c r="D211" s="126">
        <f>D54/$D$73</f>
        <v>2.1285487107438701E-3</v>
      </c>
      <c r="E211" s="126">
        <f>E54/$E$73</f>
        <v>1.7433002279617306E-3</v>
      </c>
      <c r="F211" s="126">
        <f>F54/$F$73</f>
        <v>1.5992947633211622E-3</v>
      </c>
      <c r="G211" s="126">
        <f>G54/$G$73</f>
        <v>1.8103911780964913E-3</v>
      </c>
      <c r="H211" s="126">
        <f>H54/$H$73</f>
        <v>1.7118763117945125E-3</v>
      </c>
      <c r="I211" s="126">
        <f>I54/$I$73</f>
        <v>2.2543578018123858E-3</v>
      </c>
      <c r="J211" s="126">
        <f>J54/$J$73</f>
        <v>2.3463668637819604E-3</v>
      </c>
      <c r="K211" s="126">
        <f>K54/$K$73</f>
        <v>2.5270683330169677E-3</v>
      </c>
      <c r="L211" s="126">
        <f>L54/$L$73</f>
        <v>2.514820123695403E-3</v>
      </c>
      <c r="M211" s="126">
        <f>M54/$M$73</f>
        <v>2.6321397712727652E-3</v>
      </c>
      <c r="N211" s="126">
        <f>N54/$N$73</f>
        <v>2.6717263249878445E-3</v>
      </c>
      <c r="O211" s="126">
        <f t="shared" si="166"/>
        <v>2.6980557251870896E-3</v>
      </c>
      <c r="P211" s="126">
        <f t="shared" si="167"/>
        <v>2.5475050609182373E-3</v>
      </c>
      <c r="Q211" s="136">
        <f t="shared" si="168"/>
        <v>2.9250022587756518E-3</v>
      </c>
      <c r="R211" s="136">
        <f t="shared" si="169"/>
        <v>2.5193779659866177E-3</v>
      </c>
      <c r="S211" s="136">
        <f t="shared" si="170"/>
        <v>2.282433933883951E-3</v>
      </c>
      <c r="T211" s="119">
        <f t="shared" si="171"/>
        <v>2.1433137802646164E-3</v>
      </c>
      <c r="U211" s="119">
        <f t="shared" si="172"/>
        <v>2.0502189187601486E-3</v>
      </c>
    </row>
    <row r="212" spans="1:21" x14ac:dyDescent="0.2">
      <c r="A212" s="78" t="s">
        <v>429</v>
      </c>
      <c r="B212" s="126">
        <f>B55/$B$73</f>
        <v>6.421037795891441E-4</v>
      </c>
      <c r="C212" s="126">
        <f>C55/$C$73</f>
        <v>4.9305733610549042E-4</v>
      </c>
      <c r="D212" s="126">
        <f>D55/$D$73</f>
        <v>2.770207323889855E-4</v>
      </c>
      <c r="E212" s="126">
        <f>E55/$E$73</f>
        <v>6.6234969415978403E-4</v>
      </c>
      <c r="F212" s="126">
        <f>F55/$F$73</f>
        <v>5.2413058932820628E-4</v>
      </c>
      <c r="G212" s="126">
        <f>G55/$G$73</f>
        <v>6.082522177827147E-4</v>
      </c>
      <c r="H212" s="126">
        <f>H55/$H$73</f>
        <v>4.2586354655379247E-4</v>
      </c>
      <c r="I212" s="126">
        <f>I55/$I$73</f>
        <v>6.6714173868986167E-4</v>
      </c>
      <c r="J212" s="126">
        <f>J55/$J$73</f>
        <v>3.5347795995622019E-4</v>
      </c>
      <c r="K212" s="126">
        <f>K55/$K$73</f>
        <v>4.9629887736719013E-4</v>
      </c>
      <c r="L212" s="126">
        <f>L55/$L$73</f>
        <v>4.6375146961500784E-4</v>
      </c>
      <c r="M212" s="126">
        <f>M55/$M$73</f>
        <v>5.2473698943866711E-4</v>
      </c>
      <c r="N212" s="126">
        <f>N55/$N$73</f>
        <v>4.4672130145765508E-4</v>
      </c>
      <c r="O212" s="126">
        <f t="shared" si="166"/>
        <v>5.1234432302760485E-4</v>
      </c>
      <c r="P212" s="126">
        <f t="shared" si="167"/>
        <v>5.6963496827769464E-4</v>
      </c>
      <c r="Q212" s="136">
        <f t="shared" si="168"/>
        <v>5.4212402706017848E-4</v>
      </c>
      <c r="R212" s="136">
        <f t="shared" si="169"/>
        <v>4.5560462321935185E-4</v>
      </c>
      <c r="S212" s="136">
        <f t="shared" si="170"/>
        <v>5.1545588719916348E-4</v>
      </c>
      <c r="T212" s="119">
        <f t="shared" si="171"/>
        <v>4.561162157632011E-4</v>
      </c>
      <c r="U212" s="119">
        <f t="shared" si="172"/>
        <v>3.79084330479167E-4</v>
      </c>
    </row>
    <row r="213" spans="1:21" x14ac:dyDescent="0.2">
      <c r="A213" s="78" t="s">
        <v>430</v>
      </c>
      <c r="B213" s="126">
        <f>B56/$B$73</f>
        <v>6.9686998522569679E-5</v>
      </c>
      <c r="C213" s="126">
        <f>C56/$C$73</f>
        <v>7.4552125796368155E-5</v>
      </c>
      <c r="D213" s="126">
        <f>D56/$D$73</f>
        <v>5.514207583418299E-5</v>
      </c>
      <c r="E213" s="126">
        <f>E56/$E$73</f>
        <v>5.1880323645219089E-5</v>
      </c>
      <c r="F213" s="126">
        <f>F56/$F$73</f>
        <v>4.1172023091762841E-5</v>
      </c>
      <c r="G213" s="126">
        <f>G56/$G$73</f>
        <v>3.9497300205947549E-5</v>
      </c>
      <c r="H213" s="126">
        <f>H56/$H$73</f>
        <v>3.1715117244386695E-5</v>
      </c>
      <c r="I213" s="126">
        <f>I56/$I$73</f>
        <v>3.3203262536568623E-5</v>
      </c>
      <c r="J213" s="126">
        <f>J56/$J$73</f>
        <v>4.2845588816205145E-5</v>
      </c>
      <c r="K213" s="126">
        <f>K56/$K$73</f>
        <v>6.2847604891815568E-5</v>
      </c>
      <c r="L213" s="126">
        <f>L56/$L$73</f>
        <v>4.2715579012505124E-5</v>
      </c>
      <c r="M213" s="126">
        <f>M56/$M$73</f>
        <v>6.1903555155037304E-5</v>
      </c>
      <c r="N213" s="126">
        <f>N56/$N$73</f>
        <v>5.6483314222527746E-5</v>
      </c>
      <c r="O213" s="126">
        <f t="shared" si="166"/>
        <v>8.0180669961737219E-5</v>
      </c>
      <c r="P213" s="126">
        <f t="shared" si="167"/>
        <v>5.6495702269642612E-5</v>
      </c>
      <c r="Q213" s="136">
        <f t="shared" si="168"/>
        <v>7.1002820034252696E-5</v>
      </c>
      <c r="R213" s="136">
        <f t="shared" si="169"/>
        <v>6.7921811113412508E-5</v>
      </c>
      <c r="S213" s="136">
        <f t="shared" si="170"/>
        <v>8.1737625855833596E-5</v>
      </c>
      <c r="T213" s="119">
        <f t="shared" si="171"/>
        <v>6.2193095731571764E-5</v>
      </c>
      <c r="U213" s="119">
        <f t="shared" si="172"/>
        <v>0</v>
      </c>
    </row>
    <row r="214" spans="1:21" ht="25.5" x14ac:dyDescent="0.2">
      <c r="A214" s="78" t="s">
        <v>431</v>
      </c>
      <c r="B214" s="126"/>
      <c r="C214" s="126"/>
      <c r="D214" s="126"/>
      <c r="E214" s="126"/>
      <c r="F214" s="126"/>
      <c r="G214" s="126"/>
      <c r="H214" s="126"/>
      <c r="I214" s="126"/>
      <c r="J214" s="126"/>
      <c r="K214" s="126"/>
      <c r="L214" s="126"/>
      <c r="M214" s="126"/>
      <c r="N214" s="126"/>
      <c r="O214" s="137">
        <f t="shared" si="166"/>
        <v>0</v>
      </c>
      <c r="P214" s="137">
        <f t="shared" si="167"/>
        <v>0</v>
      </c>
      <c r="Q214" s="138">
        <f t="shared" si="168"/>
        <v>0</v>
      </c>
      <c r="R214" s="138">
        <f t="shared" si="169"/>
        <v>0</v>
      </c>
      <c r="S214" s="138">
        <f t="shared" si="170"/>
        <v>0</v>
      </c>
      <c r="T214" s="138">
        <f t="shared" si="171"/>
        <v>5.0191359236531546E-6</v>
      </c>
      <c r="U214" s="138">
        <f t="shared" si="172"/>
        <v>0</v>
      </c>
    </row>
    <row r="215" spans="1:21" ht="9.75" customHeight="1" x14ac:dyDescent="0.2">
      <c r="F215" s="91"/>
      <c r="G215" s="91"/>
      <c r="H215" s="91"/>
      <c r="I215" s="91"/>
      <c r="J215" s="91"/>
      <c r="K215" s="91"/>
      <c r="L215" s="91"/>
      <c r="M215" s="91"/>
      <c r="N215" s="91"/>
      <c r="O215" s="91"/>
      <c r="P215" s="91"/>
      <c r="Q215" s="125"/>
      <c r="R215" s="125"/>
      <c r="S215" s="125"/>
      <c r="T215" s="119"/>
      <c r="U215" s="119"/>
    </row>
    <row r="216" spans="1:21" x14ac:dyDescent="0.2">
      <c r="A216" s="75" t="s">
        <v>101</v>
      </c>
      <c r="B216" s="127">
        <f t="shared" ref="B216:B221" si="173">B59/$B$73</f>
        <v>0.11089723575298951</v>
      </c>
      <c r="C216" s="127">
        <f t="shared" ref="C216:C221" si="174">C59/$C$73</f>
        <v>0.11139814558311012</v>
      </c>
      <c r="D216" s="127">
        <f t="shared" ref="D216:D221" si="175">D59/$D$73</f>
        <v>0.11123255023379247</v>
      </c>
      <c r="E216" s="127">
        <f t="shared" ref="E216:E221" si="176">E59/$E$73</f>
        <v>0.10746009745804364</v>
      </c>
      <c r="F216" s="127">
        <f t="shared" ref="F216:F221" si="177">F59/$F$73</f>
        <v>0.1042954460570634</v>
      </c>
      <c r="G216" s="127">
        <f t="shared" ref="G216:G221" si="178">G59/$G$73</f>
        <v>0.10905727390875057</v>
      </c>
      <c r="H216" s="127">
        <f t="shared" ref="H216:H221" si="179">H59/$H$73</f>
        <v>0.10545756909053131</v>
      </c>
      <c r="I216" s="127">
        <f t="shared" ref="I216:I221" si="180">I59/$I$73</f>
        <v>0.11786015056788408</v>
      </c>
      <c r="J216" s="127">
        <f t="shared" ref="J216:J221" si="181">J59/$J$73</f>
        <v>0.1245920839636217</v>
      </c>
      <c r="K216" s="127">
        <f t="shared" ref="K216:K221" si="182">K59/$K$73</f>
        <v>0.13262613393570857</v>
      </c>
      <c r="L216" s="127">
        <f t="shared" ref="L216:L221" si="183">L59/$L$73</f>
        <v>0.1351997202568655</v>
      </c>
      <c r="M216" s="127">
        <f t="shared" ref="M216:M221" si="184">M59/$M$73</f>
        <v>0.1372625991841398</v>
      </c>
      <c r="N216" s="127">
        <f t="shared" ref="N216:N221" si="185">N59/$N$73</f>
        <v>0.14106554510919883</v>
      </c>
      <c r="O216" s="127">
        <f t="shared" ref="O216:O221" si="186">O59/$O$73</f>
        <v>0.15333379461666685</v>
      </c>
      <c r="P216" s="127">
        <f t="shared" ref="P216:P221" si="187">P59/$P$73</f>
        <v>0.15615287984950027</v>
      </c>
      <c r="Q216" s="128">
        <f t="shared" ref="Q216:Q221" si="188">Q59/$Q$73</f>
        <v>0.1572000006957644</v>
      </c>
      <c r="R216" s="128">
        <f t="shared" ref="R216:R221" si="189">R59/$R$73</f>
        <v>0.14948365070195177</v>
      </c>
      <c r="S216" s="128">
        <f t="shared" ref="S216:S221" si="190">S59/$S$73</f>
        <v>0.14508806193335833</v>
      </c>
      <c r="T216" s="123">
        <f t="shared" ref="T216:T221" si="191">T59/$T$73</f>
        <v>0.14339738833910448</v>
      </c>
      <c r="U216" s="123">
        <f t="shared" ref="U216:U221" si="192">U59/$U$73</f>
        <v>0.13959080323621126</v>
      </c>
    </row>
    <row r="217" spans="1:21" x14ac:dyDescent="0.2">
      <c r="A217" s="78" t="s">
        <v>432</v>
      </c>
      <c r="B217" s="126">
        <f t="shared" si="173"/>
        <v>7.4414081600323223E-4</v>
      </c>
      <c r="C217" s="126">
        <f t="shared" si="174"/>
        <v>6.2642820782874309E-4</v>
      </c>
      <c r="D217" s="126">
        <f t="shared" si="175"/>
        <v>1.0519342160240548E-3</v>
      </c>
      <c r="E217" s="126">
        <f t="shared" si="176"/>
        <v>3.9478968684968346E-4</v>
      </c>
      <c r="F217" s="126">
        <f t="shared" si="177"/>
        <v>6.1254803363978524E-5</v>
      </c>
      <c r="G217" s="126">
        <f t="shared" si="178"/>
        <v>5.6127742397925463E-5</v>
      </c>
      <c r="H217" s="126">
        <f t="shared" si="179"/>
        <v>9.1597957137676825E-5</v>
      </c>
      <c r="I217" s="126">
        <f t="shared" si="180"/>
        <v>1.5446316719567181E-4</v>
      </c>
      <c r="J217" s="126">
        <f t="shared" si="181"/>
        <v>1.1000709249600167E-4</v>
      </c>
      <c r="K217" s="126">
        <f t="shared" si="182"/>
        <v>4.4230867146224511E-4</v>
      </c>
      <c r="L217" s="126">
        <f t="shared" si="183"/>
        <v>1.3989358205255737E-4</v>
      </c>
      <c r="M217" s="126">
        <f t="shared" si="184"/>
        <v>4.4257519092485244E-4</v>
      </c>
      <c r="N217" s="126">
        <f t="shared" si="185"/>
        <v>2.5198712981435544E-5</v>
      </c>
      <c r="O217" s="126">
        <f t="shared" si="186"/>
        <v>0</v>
      </c>
      <c r="P217" s="126">
        <f t="shared" si="187"/>
        <v>0</v>
      </c>
      <c r="Q217" s="136">
        <f t="shared" si="188"/>
        <v>0</v>
      </c>
      <c r="R217" s="136">
        <f t="shared" si="189"/>
        <v>0</v>
      </c>
      <c r="S217" s="136">
        <f t="shared" si="190"/>
        <v>0</v>
      </c>
      <c r="T217" s="119">
        <f t="shared" si="191"/>
        <v>0</v>
      </c>
      <c r="U217" s="119">
        <f t="shared" si="192"/>
        <v>0</v>
      </c>
    </row>
    <row r="218" spans="1:21" x14ac:dyDescent="0.2">
      <c r="A218" s="78" t="s">
        <v>433</v>
      </c>
      <c r="B218" s="126">
        <f t="shared" si="173"/>
        <v>9.5666967167237988E-4</v>
      </c>
      <c r="C218" s="126">
        <f t="shared" si="174"/>
        <v>9.4622788002176618E-4</v>
      </c>
      <c r="D218" s="126">
        <f t="shared" si="175"/>
        <v>8.9277521620887573E-4</v>
      </c>
      <c r="E218" s="126">
        <f t="shared" si="176"/>
        <v>9.6145116001521657E-4</v>
      </c>
      <c r="F218" s="126">
        <f t="shared" si="177"/>
        <v>9.300619571321842E-4</v>
      </c>
      <c r="G218" s="126">
        <f t="shared" si="178"/>
        <v>8.7821766090286362E-4</v>
      </c>
      <c r="H218" s="126">
        <f t="shared" si="179"/>
        <v>8.1176604537965772E-4</v>
      </c>
      <c r="I218" s="126">
        <f t="shared" si="180"/>
        <v>9.1137360931228188E-4</v>
      </c>
      <c r="J218" s="126">
        <f t="shared" si="181"/>
        <v>3.6640460547537169E-4</v>
      </c>
      <c r="K218" s="126">
        <f t="shared" si="182"/>
        <v>3.76748095623681E-4</v>
      </c>
      <c r="L218" s="126">
        <f t="shared" si="183"/>
        <v>3.8180090134540934E-4</v>
      </c>
      <c r="M218" s="126">
        <f t="shared" si="184"/>
        <v>3.7240621187137611E-4</v>
      </c>
      <c r="N218" s="126">
        <f t="shared" si="185"/>
        <v>3.8842789868951517E-4</v>
      </c>
      <c r="O218" s="126">
        <f t="shared" si="186"/>
        <v>4.1715042083569195E-4</v>
      </c>
      <c r="P218" s="126">
        <f t="shared" si="187"/>
        <v>4.4228273793114848E-4</v>
      </c>
      <c r="Q218" s="136">
        <f t="shared" si="188"/>
        <v>4.3554317641517353E-4</v>
      </c>
      <c r="R218" s="136">
        <f t="shared" si="189"/>
        <v>3.9410300080420325E-4</v>
      </c>
      <c r="S218" s="136">
        <f t="shared" si="190"/>
        <v>3.9929386035454087E-4</v>
      </c>
      <c r="T218" s="119">
        <f t="shared" si="191"/>
        <v>4.018958941405693E-4</v>
      </c>
      <c r="U218" s="119">
        <f t="shared" si="192"/>
        <v>4.2440568493308967E-4</v>
      </c>
    </row>
    <row r="219" spans="1:21" x14ac:dyDescent="0.2">
      <c r="A219" s="78" t="s">
        <v>434</v>
      </c>
      <c r="B219" s="126">
        <f t="shared" si="173"/>
        <v>2.0393572486466734E-2</v>
      </c>
      <c r="C219" s="126">
        <f t="shared" si="174"/>
        <v>2.3375322619613045E-2</v>
      </c>
      <c r="D219" s="126">
        <f t="shared" si="175"/>
        <v>2.3021706420404398E-2</v>
      </c>
      <c r="E219" s="126">
        <f t="shared" si="176"/>
        <v>2.2588974308468096E-2</v>
      </c>
      <c r="F219" s="126">
        <f t="shared" si="177"/>
        <v>2.1564404662137382E-2</v>
      </c>
      <c r="G219" s="126">
        <f t="shared" si="178"/>
        <v>2.2920488087344325E-2</v>
      </c>
      <c r="H219" s="126">
        <f t="shared" si="179"/>
        <v>2.3665409365871148E-2</v>
      </c>
      <c r="I219" s="126">
        <f t="shared" si="180"/>
        <v>2.4399687396966973E-2</v>
      </c>
      <c r="J219" s="126">
        <f t="shared" si="181"/>
        <v>2.5071324323938795E-2</v>
      </c>
      <c r="K219" s="126">
        <f t="shared" si="182"/>
        <v>2.7974339515851394E-2</v>
      </c>
      <c r="L219" s="126">
        <f t="shared" si="183"/>
        <v>2.9026381564393029E-2</v>
      </c>
      <c r="M219" s="126">
        <f t="shared" si="184"/>
        <v>3.0094734182527987E-2</v>
      </c>
      <c r="N219" s="126">
        <f t="shared" si="185"/>
        <v>3.2043128110363694E-2</v>
      </c>
      <c r="O219" s="126">
        <f t="shared" si="186"/>
        <v>3.4891702220541804E-2</v>
      </c>
      <c r="P219" s="126">
        <f t="shared" si="187"/>
        <v>3.7485572453773354E-2</v>
      </c>
      <c r="Q219" s="136">
        <f t="shared" si="188"/>
        <v>3.7528779713999587E-2</v>
      </c>
      <c r="R219" s="136">
        <f t="shared" si="189"/>
        <v>3.5871284244483194E-2</v>
      </c>
      <c r="S219" s="136">
        <f t="shared" si="190"/>
        <v>3.4285862229725135E-2</v>
      </c>
      <c r="T219" s="119">
        <f t="shared" si="191"/>
        <v>3.4175469379814652E-2</v>
      </c>
      <c r="U219" s="119">
        <f t="shared" si="192"/>
        <v>3.2099082726950695E-2</v>
      </c>
    </row>
    <row r="220" spans="1:21" x14ac:dyDescent="0.2">
      <c r="A220" s="78" t="s">
        <v>435</v>
      </c>
      <c r="B220" s="126">
        <f t="shared" si="173"/>
        <v>7.5009247676906341E-3</v>
      </c>
      <c r="C220" s="126">
        <f t="shared" si="174"/>
        <v>6.5202060369910922E-3</v>
      </c>
      <c r="D220" s="126">
        <f t="shared" si="175"/>
        <v>5.1819407582613447E-3</v>
      </c>
      <c r="E220" s="126">
        <f t="shared" si="176"/>
        <v>5.3995253255886208E-3</v>
      </c>
      <c r="F220" s="126">
        <f t="shared" si="177"/>
        <v>4.8591407892430005E-3</v>
      </c>
      <c r="G220" s="126">
        <f t="shared" si="178"/>
        <v>5.6672885810822946E-3</v>
      </c>
      <c r="H220" s="126">
        <f t="shared" si="179"/>
        <v>6.3686187231275313E-3</v>
      </c>
      <c r="I220" s="126">
        <f t="shared" si="180"/>
        <v>6.188709422688201E-3</v>
      </c>
      <c r="J220" s="126">
        <f t="shared" si="181"/>
        <v>5.4986273049051071E-3</v>
      </c>
      <c r="K220" s="126">
        <f t="shared" si="182"/>
        <v>5.4618253111238281E-3</v>
      </c>
      <c r="L220" s="126">
        <f t="shared" si="183"/>
        <v>5.6481723887309493E-3</v>
      </c>
      <c r="M220" s="126">
        <f t="shared" si="184"/>
        <v>5.7391664043474162E-3</v>
      </c>
      <c r="N220" s="126">
        <f t="shared" si="185"/>
        <v>5.4465208020827317E-3</v>
      </c>
      <c r="O220" s="126">
        <f t="shared" si="186"/>
        <v>5.8883605007401894E-3</v>
      </c>
      <c r="P220" s="126">
        <f t="shared" si="187"/>
        <v>6.0553770012046629E-3</v>
      </c>
      <c r="Q220" s="136">
        <f t="shared" si="188"/>
        <v>5.9045999877252011E-3</v>
      </c>
      <c r="R220" s="136">
        <f t="shared" si="189"/>
        <v>5.8822371296114503E-3</v>
      </c>
      <c r="S220" s="136">
        <f t="shared" si="190"/>
        <v>5.8547521774350766E-3</v>
      </c>
      <c r="T220" s="119">
        <f t="shared" si="191"/>
        <v>6.3545809984861031E-3</v>
      </c>
      <c r="U220" s="119">
        <f t="shared" si="192"/>
        <v>5.192469518698401E-3</v>
      </c>
    </row>
    <row r="221" spans="1:21" x14ac:dyDescent="0.2">
      <c r="A221" s="78" t="s">
        <v>436</v>
      </c>
      <c r="B221" s="126">
        <f t="shared" si="173"/>
        <v>8.1301928011156543E-2</v>
      </c>
      <c r="C221" s="126">
        <f t="shared" si="174"/>
        <v>7.9929960838655473E-2</v>
      </c>
      <c r="D221" s="126">
        <f t="shared" si="175"/>
        <v>8.1084193622893791E-2</v>
      </c>
      <c r="E221" s="126">
        <f t="shared" si="176"/>
        <v>7.8115356977122019E-2</v>
      </c>
      <c r="F221" s="126">
        <f t="shared" si="177"/>
        <v>7.688058384518684E-2</v>
      </c>
      <c r="G221" s="126">
        <f t="shared" si="178"/>
        <v>7.9535151837023157E-2</v>
      </c>
      <c r="H221" s="126">
        <f t="shared" si="179"/>
        <v>7.4520176999015295E-2</v>
      </c>
      <c r="I221" s="126">
        <f t="shared" si="180"/>
        <v>8.6205916971720947E-2</v>
      </c>
      <c r="J221" s="126">
        <f t="shared" si="181"/>
        <v>9.3545720636806426E-2</v>
      </c>
      <c r="K221" s="126">
        <f t="shared" si="182"/>
        <v>9.8370912341647437E-2</v>
      </c>
      <c r="L221" s="126">
        <f t="shared" si="183"/>
        <v>0.10000347182034354</v>
      </c>
      <c r="M221" s="126">
        <f t="shared" si="184"/>
        <v>0.10061371719446816</v>
      </c>
      <c r="N221" s="126">
        <f t="shared" si="185"/>
        <v>0.10316226958508146</v>
      </c>
      <c r="O221" s="126">
        <f t="shared" si="186"/>
        <v>0.11213658147454916</v>
      </c>
      <c r="P221" s="126">
        <f t="shared" si="187"/>
        <v>0.11216964765659111</v>
      </c>
      <c r="Q221" s="136">
        <f t="shared" si="188"/>
        <v>0.11333107781762444</v>
      </c>
      <c r="R221" s="136">
        <f t="shared" si="189"/>
        <v>0.10733602632705291</v>
      </c>
      <c r="S221" s="136">
        <f t="shared" si="190"/>
        <v>0.10454815366584357</v>
      </c>
      <c r="T221" s="119">
        <f t="shared" si="191"/>
        <v>0.10246544206666316</v>
      </c>
      <c r="U221" s="119">
        <f t="shared" si="192"/>
        <v>0.10187484530562907</v>
      </c>
    </row>
    <row r="222" spans="1:21" x14ac:dyDescent="0.2">
      <c r="F222" s="91"/>
      <c r="G222" s="91"/>
      <c r="H222" s="91"/>
      <c r="I222" s="91"/>
      <c r="J222" s="91"/>
      <c r="K222" s="91"/>
      <c r="L222" s="91"/>
      <c r="M222" s="91"/>
      <c r="N222" s="91"/>
      <c r="O222" s="91"/>
      <c r="P222" s="91"/>
      <c r="Q222" s="125"/>
      <c r="R222" s="125"/>
      <c r="S222" s="125"/>
      <c r="T222" s="119"/>
      <c r="U222" s="119"/>
    </row>
    <row r="223" spans="1:21" x14ac:dyDescent="0.2">
      <c r="A223" s="75" t="s">
        <v>102</v>
      </c>
      <c r="B223" s="127">
        <f>B66/$B$73</f>
        <v>0.11289126863642761</v>
      </c>
      <c r="C223" s="127">
        <f>C66/$C$73</f>
        <v>0.10951048332238462</v>
      </c>
      <c r="D223" s="127">
        <f>D66/$D$73</f>
        <v>0.10957783592920804</v>
      </c>
      <c r="E223" s="127">
        <f>E66/$E$73</f>
        <v>0.1078757436865815</v>
      </c>
      <c r="F223" s="127">
        <f>F66/$F$73</f>
        <v>0.10718007207106649</v>
      </c>
      <c r="G223" s="127">
        <f>G66/$G$73</f>
        <v>0.11162110789089351</v>
      </c>
      <c r="H223" s="127">
        <f>H66/$H$73</f>
        <v>0.10216975685652349</v>
      </c>
      <c r="I223" s="127">
        <f>I66/$I$73</f>
        <v>0.1114219810843213</v>
      </c>
      <c r="J223" s="127">
        <f>J66/$J$73</f>
        <v>0.11237817033837454</v>
      </c>
      <c r="K223" s="127">
        <f>K66/$K$73</f>
        <v>0.1242458697758137</v>
      </c>
      <c r="L223" s="127">
        <f>L66/$L$73</f>
        <v>0.124900273853272</v>
      </c>
      <c r="M223" s="127">
        <f>M66/$M$73</f>
        <v>0.12764732019577918</v>
      </c>
      <c r="N223" s="127">
        <f>N66/$N$73</f>
        <v>0.13149979725226707</v>
      </c>
      <c r="O223" s="127">
        <f>O66/$O$73</f>
        <v>0.14217578965128611</v>
      </c>
      <c r="P223" s="127">
        <f>P66/$P$73</f>
        <v>0.14391875754472164</v>
      </c>
      <c r="Q223" s="128">
        <f>Q66/$Q$73</f>
        <v>0.14481619319214883</v>
      </c>
      <c r="R223" s="128">
        <f>R66/$R$73</f>
        <v>0.14763786911043852</v>
      </c>
      <c r="S223" s="128">
        <f>S66/$S$73</f>
        <v>0.15467356752750266</v>
      </c>
      <c r="T223" s="123">
        <f>T66/$T$73</f>
        <v>0.1663263053585361</v>
      </c>
      <c r="U223" s="123">
        <f>U66/$U$73</f>
        <v>0.17121874205825163</v>
      </c>
    </row>
    <row r="224" spans="1:21" x14ac:dyDescent="0.2">
      <c r="A224" s="78" t="s">
        <v>437</v>
      </c>
      <c r="B224" s="126">
        <f>B67/$B$73</f>
        <v>9.2298845520590006E-2</v>
      </c>
      <c r="C224" s="126">
        <f>C67/$C$73</f>
        <v>9.1039418620028317E-2</v>
      </c>
      <c r="D224" s="126">
        <f>D67/$D$73</f>
        <v>9.2033885284050002E-2</v>
      </c>
      <c r="E224" s="126">
        <f>E67/$E$73</f>
        <v>8.8291267053143524E-2</v>
      </c>
      <c r="F224" s="126">
        <f>F67/$F$73</f>
        <v>8.8012717494871467E-2</v>
      </c>
      <c r="G224" s="126">
        <f>G67/$G$73</f>
        <v>9.1385148599361504E-2</v>
      </c>
      <c r="H224" s="126">
        <f>H67/$H$73</f>
        <v>8.3474071123828583E-2</v>
      </c>
      <c r="I224" s="126">
        <f>I67/$I$73</f>
        <v>8.8860942673330404E-2</v>
      </c>
      <c r="J224" s="126">
        <f>J67/$J$73</f>
        <v>8.9488522376455437E-2</v>
      </c>
      <c r="K224" s="126">
        <f>K67/$K$73</f>
        <v>9.89293329699793E-2</v>
      </c>
      <c r="L224" s="126">
        <f>L67/$L$73</f>
        <v>9.8999011557009631E-2</v>
      </c>
      <c r="M224" s="126">
        <f>M67/$M$73</f>
        <v>0.10109776344902276</v>
      </c>
      <c r="N224" s="126">
        <f>N67/$N$73</f>
        <v>0.10384725982560425</v>
      </c>
      <c r="O224" s="126">
        <f>O67/$O$73</f>
        <v>0.11285462218178573</v>
      </c>
      <c r="P224" s="126">
        <f>P67/$P$73</f>
        <v>0.1143688826719447</v>
      </c>
      <c r="Q224" s="136">
        <f>Q67/$Q$73</f>
        <v>0.11377608445706634</v>
      </c>
      <c r="R224" s="136">
        <f>R67/$R$73</f>
        <v>0.11579812146677457</v>
      </c>
      <c r="S224" s="136">
        <f>S67/$S$73</f>
        <v>0.12086639042767233</v>
      </c>
      <c r="T224" s="119">
        <f>T67/$T$73</f>
        <v>0.12952704442686747</v>
      </c>
      <c r="U224" s="119">
        <f>U67/$U$73</f>
        <v>0.14022790414632524</v>
      </c>
    </row>
    <row r="225" spans="1:21" x14ac:dyDescent="0.2">
      <c r="A225" s="78" t="s">
        <v>438</v>
      </c>
      <c r="B225" s="126">
        <f>B68/$B$73</f>
        <v>6.5922654704485455E-3</v>
      </c>
      <c r="C225" s="126">
        <f>C68/$C$73</f>
        <v>6.5284252176108747E-3</v>
      </c>
      <c r="D225" s="126">
        <f>D68/$D$73</f>
        <v>7.0046588861445184E-3</v>
      </c>
      <c r="E225" s="126">
        <f>E68/$E$73</f>
        <v>8.2594245612897278E-3</v>
      </c>
      <c r="F225" s="126">
        <f>F68/$F$73</f>
        <v>8.0047845213787432E-3</v>
      </c>
      <c r="G225" s="126">
        <f>G68/$G$73</f>
        <v>8.9062843865807106E-3</v>
      </c>
      <c r="H225" s="126">
        <f>H68/$H$73</f>
        <v>8.4559432913969799E-3</v>
      </c>
      <c r="I225" s="126">
        <f>I68/$I$73</f>
        <v>1.2077867427750293E-2</v>
      </c>
      <c r="J225" s="126">
        <f>J68/$J$73</f>
        <v>1.2479273839484675E-2</v>
      </c>
      <c r="K225" s="126">
        <f>K68/$K$73</f>
        <v>1.3232646656499748E-2</v>
      </c>
      <c r="L225" s="126">
        <f>L68/$L$73</f>
        <v>1.4214547108554867E-2</v>
      </c>
      <c r="M225" s="126">
        <f>M68/$M$73</f>
        <v>1.5210395191053645E-2</v>
      </c>
      <c r="N225" s="126">
        <f>N68/$N$73</f>
        <v>1.6773057233923735E-2</v>
      </c>
      <c r="O225" s="126">
        <f>O68/$O$73</f>
        <v>1.7749374499074412E-2</v>
      </c>
      <c r="P225" s="126">
        <f>P68/$P$73</f>
        <v>1.8992118724394436E-2</v>
      </c>
      <c r="Q225" s="136">
        <f>Q68/$Q$73</f>
        <v>1.9462872117792695E-2</v>
      </c>
      <c r="R225" s="136">
        <f>R68/$R$73</f>
        <v>1.9753658562416298E-2</v>
      </c>
      <c r="S225" s="136">
        <f>S68/$S$73</f>
        <v>2.1248219557103723E-2</v>
      </c>
      <c r="T225" s="119">
        <f>T68/$T$73</f>
        <v>2.5478868873585133E-2</v>
      </c>
      <c r="U225" s="119">
        <f>U68/$U$73</f>
        <v>1.8829681956382665E-2</v>
      </c>
    </row>
    <row r="226" spans="1:21" x14ac:dyDescent="0.2">
      <c r="A226" s="78" t="s">
        <v>439</v>
      </c>
      <c r="B226" s="126">
        <f>B69/$B$73</f>
        <v>3.3132555026799837E-4</v>
      </c>
      <c r="C226" s="126">
        <f>C69/$C$73</f>
        <v>3.3849264394979884E-4</v>
      </c>
      <c r="D226" s="126">
        <f>D69/$D$73</f>
        <v>3.3147869038710297E-4</v>
      </c>
      <c r="E226" s="126">
        <f>E69/$E$73</f>
        <v>5.55700121259243E-4</v>
      </c>
      <c r="F226" s="126">
        <f>F69/$F$73</f>
        <v>3.6861929330397214E-4</v>
      </c>
      <c r="G226" s="126">
        <f>G69/$G$73</f>
        <v>3.5826812684844962E-4</v>
      </c>
      <c r="H226" s="126">
        <f>H69/$H$73</f>
        <v>4.4769999209353869E-4</v>
      </c>
      <c r="I226" s="126">
        <f>I69/$I$73</f>
        <v>4.1209603706681103E-4</v>
      </c>
      <c r="J226" s="126">
        <f>J69/$J$73</f>
        <v>5.2235642844417724E-4</v>
      </c>
      <c r="K226" s="126">
        <f>K69/$K$73</f>
        <v>4.8837774015458098E-4</v>
      </c>
      <c r="L226" s="126">
        <f>L69/$L$73</f>
        <v>6.0391531393601814E-4</v>
      </c>
      <c r="M226" s="126">
        <f>M69/$M$73</f>
        <v>6.2204322642450726E-4</v>
      </c>
      <c r="N226" s="126">
        <f>N69/$N$73</f>
        <v>6.49999946196187E-4</v>
      </c>
      <c r="O226" s="126">
        <f>O69/$O$73</f>
        <v>8.4022927110427776E-4</v>
      </c>
      <c r="P226" s="126">
        <f>P69/$P$73</f>
        <v>7.6813734953363479E-4</v>
      </c>
      <c r="Q226" s="136">
        <f>Q69/$Q$73</f>
        <v>7.1364088705975983E-4</v>
      </c>
      <c r="R226" s="136">
        <f>R69/$R$73</f>
        <v>7.1978340289324968E-4</v>
      </c>
      <c r="S226" s="136">
        <f>S69/$S$73</f>
        <v>6.5016601556554384E-4</v>
      </c>
      <c r="T226" s="119">
        <f>T69/$T$73</f>
        <v>6.4393439966577712E-4</v>
      </c>
      <c r="U226" s="119">
        <f>U69/$U$73</f>
        <v>8.2308961079841667E-4</v>
      </c>
    </row>
    <row r="227" spans="1:21" x14ac:dyDescent="0.2">
      <c r="A227" s="78" t="s">
        <v>440</v>
      </c>
      <c r="B227" s="126">
        <f>B70/$B$73</f>
        <v>1.3668832095121061E-2</v>
      </c>
      <c r="C227" s="126">
        <f>C70/$C$73</f>
        <v>1.1604146840795627E-2</v>
      </c>
      <c r="D227" s="126">
        <f>D70/$D$73</f>
        <v>1.020781306862641E-2</v>
      </c>
      <c r="E227" s="126">
        <f>E70/$E$73</f>
        <v>1.0769351950888998E-2</v>
      </c>
      <c r="F227" s="126">
        <f>F70/$F$73</f>
        <v>1.0793950761512299E-2</v>
      </c>
      <c r="G227" s="126">
        <f>G70/$G$73</f>
        <v>1.0971406778102833E-2</v>
      </c>
      <c r="H227" s="126">
        <f>H70/$H$73</f>
        <v>9.7920424492043915E-3</v>
      </c>
      <c r="I227" s="126">
        <f>I70/$I$73</f>
        <v>1.0071074946173814E-2</v>
      </c>
      <c r="J227" s="126">
        <f>J70/$J$73</f>
        <v>9.8880176939902479E-3</v>
      </c>
      <c r="K227" s="126">
        <f>K70/$K$73</f>
        <v>1.1595512409180062E-2</v>
      </c>
      <c r="L227" s="126">
        <f>L70/$L$73</f>
        <v>1.1082799873771462E-2</v>
      </c>
      <c r="M227" s="126">
        <f>M70/$M$73</f>
        <v>1.0717118329278274E-2</v>
      </c>
      <c r="N227" s="126">
        <f>N70/$N$73</f>
        <v>1.0229480246542896E-2</v>
      </c>
      <c r="O227" s="126">
        <f>O70/$O$73</f>
        <v>1.0731563699321675E-2</v>
      </c>
      <c r="P227" s="126">
        <f>P70/$P$73</f>
        <v>9.7896187988488498E-3</v>
      </c>
      <c r="Q227" s="136">
        <f>Q70/$Q$73</f>
        <v>1.0863595730230028E-2</v>
      </c>
      <c r="R227" s="136">
        <f>R70/$R$73</f>
        <v>1.1366305678354402E-2</v>
      </c>
      <c r="S227" s="136">
        <f>S70/$S$73</f>
        <v>1.1908791527161034E-2</v>
      </c>
      <c r="T227" s="119">
        <f>T70/$T$73</f>
        <v>1.0676457658417748E-2</v>
      </c>
      <c r="U227" s="119">
        <f>U70/$U$73</f>
        <v>1.133806634474533E-2</v>
      </c>
    </row>
    <row r="228" spans="1:21" ht="9" customHeight="1" x14ac:dyDescent="0.2">
      <c r="F228" s="109"/>
      <c r="G228" s="109"/>
      <c r="H228" s="109"/>
      <c r="I228" s="109"/>
      <c r="J228" s="109"/>
      <c r="K228" s="109"/>
      <c r="L228" s="109"/>
      <c r="M228" s="109"/>
      <c r="N228" s="109"/>
      <c r="O228" s="109"/>
      <c r="P228" s="109"/>
      <c r="Q228" s="109"/>
      <c r="R228" s="109"/>
      <c r="S228" s="109"/>
      <c r="T228" s="119"/>
      <c r="U228" s="119"/>
    </row>
    <row r="229" spans="1:21" ht="9.75" customHeight="1" x14ac:dyDescent="0.2">
      <c r="F229" s="109"/>
      <c r="G229" s="109"/>
      <c r="H229" s="109"/>
      <c r="I229" s="109"/>
      <c r="J229" s="109"/>
      <c r="K229" s="109"/>
      <c r="L229" s="109"/>
      <c r="M229" s="109"/>
      <c r="N229" s="109"/>
      <c r="O229" s="109"/>
      <c r="P229" s="109"/>
      <c r="Q229" s="109"/>
      <c r="R229" s="109"/>
      <c r="S229" s="109"/>
      <c r="T229" s="119"/>
      <c r="U229" s="119"/>
    </row>
    <row r="230" spans="1:21" x14ac:dyDescent="0.2">
      <c r="A230" s="110" t="s">
        <v>441</v>
      </c>
      <c r="B230" s="121">
        <f>B73/$B$73</f>
        <v>1</v>
      </c>
      <c r="C230" s="121">
        <f>C73/$C$73</f>
        <v>1</v>
      </c>
      <c r="D230" s="121">
        <f>D73/$D$73</f>
        <v>1</v>
      </c>
      <c r="E230" s="121">
        <f>E73/$E$73</f>
        <v>1</v>
      </c>
      <c r="F230" s="121">
        <f>F73/$F$73</f>
        <v>1</v>
      </c>
      <c r="G230" s="121">
        <f>G73/$G$73</f>
        <v>1</v>
      </c>
      <c r="H230" s="121">
        <f>H73/$H$73</f>
        <v>1</v>
      </c>
      <c r="I230" s="121">
        <f>I73/$I$73</f>
        <v>1</v>
      </c>
      <c r="J230" s="121">
        <f>J73/$J$73</f>
        <v>1</v>
      </c>
      <c r="K230" s="121">
        <f>K73/$K$73</f>
        <v>1</v>
      </c>
      <c r="L230" s="121">
        <f>L73/$L$73</f>
        <v>1</v>
      </c>
      <c r="M230" s="121">
        <f>M73/$M$73</f>
        <v>1</v>
      </c>
      <c r="N230" s="121">
        <f>N73/$N$73</f>
        <v>1</v>
      </c>
      <c r="O230" s="121">
        <f>O73/$O$73</f>
        <v>1</v>
      </c>
      <c r="P230" s="121">
        <f>P73/$P$73</f>
        <v>1</v>
      </c>
      <c r="Q230" s="121">
        <f>Q73/$Q$73</f>
        <v>1</v>
      </c>
      <c r="R230" s="121">
        <f>R73/$R$73</f>
        <v>1</v>
      </c>
      <c r="S230" s="121">
        <f>S73/$S$73</f>
        <v>1</v>
      </c>
      <c r="T230" s="123">
        <f>T73/$T$73</f>
        <v>1</v>
      </c>
      <c r="U230" s="123">
        <f>U73/$U$73</f>
        <v>1</v>
      </c>
    </row>
    <row r="231" spans="1:21" ht="13.5" thickBot="1" x14ac:dyDescent="0.25">
      <c r="A231" s="139"/>
      <c r="B231" s="140"/>
      <c r="C231" s="140"/>
      <c r="D231" s="140"/>
      <c r="E231" s="140"/>
      <c r="F231" s="140"/>
      <c r="G231" s="112"/>
      <c r="H231" s="112"/>
      <c r="I231" s="112"/>
      <c r="J231" s="112"/>
      <c r="K231" s="112"/>
      <c r="L231" s="112"/>
      <c r="M231" s="112"/>
      <c r="N231" s="112"/>
      <c r="O231" s="112"/>
      <c r="P231" s="112"/>
      <c r="Q231" s="112"/>
      <c r="R231" s="129"/>
      <c r="S231" s="129"/>
      <c r="T231" s="129"/>
      <c r="U231" s="129"/>
    </row>
    <row r="232" spans="1:21" ht="13.5" thickTop="1" x14ac:dyDescent="0.2">
      <c r="A232" s="115"/>
      <c r="F232" s="109"/>
      <c r="J232" s="17"/>
      <c r="K232" s="17"/>
    </row>
    <row r="233" spans="1:21" x14ac:dyDescent="0.2">
      <c r="J233" s="17"/>
      <c r="K233" s="17"/>
    </row>
    <row r="234" spans="1:21" x14ac:dyDescent="0.2">
      <c r="J234" s="17"/>
      <c r="K234" s="17"/>
    </row>
    <row r="235" spans="1:21" x14ac:dyDescent="0.2">
      <c r="J235" s="17"/>
      <c r="K235" s="17"/>
    </row>
    <row r="236" spans="1:21" x14ac:dyDescent="0.2">
      <c r="J236" s="17"/>
      <c r="K236" s="17"/>
    </row>
    <row r="237" spans="1:21" x14ac:dyDescent="0.2">
      <c r="J237" s="17"/>
      <c r="K237" s="17"/>
    </row>
    <row r="238" spans="1:21" x14ac:dyDescent="0.2">
      <c r="J238" s="17"/>
      <c r="K238" s="17"/>
    </row>
    <row r="239" spans="1:21" x14ac:dyDescent="0.2">
      <c r="J239" s="17"/>
      <c r="K239" s="17"/>
    </row>
  </sheetData>
  <mergeCells count="29">
    <mergeCell ref="B163:I163"/>
    <mergeCell ref="J163:Q163"/>
    <mergeCell ref="B164:I164"/>
    <mergeCell ref="J164:Q164"/>
    <mergeCell ref="B87:I87"/>
    <mergeCell ref="J87:Q87"/>
    <mergeCell ref="B161:I161"/>
    <mergeCell ref="J161:Q161"/>
    <mergeCell ref="B162:I162"/>
    <mergeCell ref="J162:Q162"/>
    <mergeCell ref="B86:I86"/>
    <mergeCell ref="J86:Q86"/>
    <mergeCell ref="D7:K7"/>
    <mergeCell ref="L7:S7"/>
    <mergeCell ref="A76:K76"/>
    <mergeCell ref="A77:K77"/>
    <mergeCell ref="A78:K78"/>
    <mergeCell ref="A79:K79"/>
    <mergeCell ref="A80:L80"/>
    <mergeCell ref="B84:I84"/>
    <mergeCell ref="J84:Q84"/>
    <mergeCell ref="B85:I85"/>
    <mergeCell ref="J85:Q85"/>
    <mergeCell ref="D4:K4"/>
    <mergeCell ref="L4:S4"/>
    <mergeCell ref="D5:K5"/>
    <mergeCell ref="L5:S5"/>
    <mergeCell ref="D6:K6"/>
    <mergeCell ref="L6:S6"/>
  </mergeCells>
  <printOptions horizontalCentered="1" verticalCentered="1"/>
  <pageMargins left="0.23622047244094491" right="0.27559055118110237" top="0.19685039370078741" bottom="0.19685039370078741" header="0" footer="0"/>
  <pageSetup scale="60" orientation="portrait" r:id="rId1"/>
  <headerFooter alignWithMargins="0"/>
  <rowBreaks count="2" manualBreakCount="2">
    <brk id="80" max="16383" man="1"/>
    <brk id="156" max="16383" man="1"/>
  </rowBreaks>
  <colBreaks count="1" manualBreakCount="1">
    <brk id="11"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2B32-82B4-4BF6-97A6-2CA23893F8BE}">
  <sheetPr>
    <tabColor rgb="FF00B0F0"/>
  </sheetPr>
  <dimension ref="A18:G71"/>
  <sheetViews>
    <sheetView topLeftCell="A7" workbookViewId="0">
      <selection activeCell="L22" sqref="L22"/>
    </sheetView>
  </sheetViews>
  <sheetFormatPr baseColWidth="10" defaultColWidth="11.42578125" defaultRowHeight="15" x14ac:dyDescent="0.25"/>
  <cols>
    <col min="1" max="6" width="11.42578125" style="178"/>
    <col min="7" max="7" width="14.140625" style="178" customWidth="1"/>
    <col min="8" max="16384" width="11.42578125" style="178"/>
  </cols>
  <sheetData>
    <row r="18" spans="1:7" ht="99.75" customHeight="1" x14ac:dyDescent="0.7">
      <c r="A18" s="222" t="s">
        <v>414</v>
      </c>
      <c r="B18" s="222"/>
      <c r="C18" s="222"/>
      <c r="D18" s="222"/>
      <c r="E18" s="222"/>
      <c r="F18" s="222"/>
      <c r="G18" s="222"/>
    </row>
    <row r="20" spans="1:7" ht="46.5" x14ac:dyDescent="0.7">
      <c r="A20" s="223"/>
      <c r="B20" s="223"/>
      <c r="C20" s="223"/>
      <c r="D20" s="223"/>
      <c r="E20" s="223"/>
      <c r="F20" s="223"/>
      <c r="G20" s="223"/>
    </row>
    <row r="71" spans="2:2" x14ac:dyDescent="0.25">
      <c r="B71" s="179"/>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73FB9-44A6-4259-9DAD-B7F4E495ACCD}">
  <sheetPr>
    <tabColor theme="9" tint="0.39997558519241921"/>
  </sheetPr>
  <dimension ref="A1:I71"/>
  <sheetViews>
    <sheetView showGridLines="0" defaultGridColor="0" topLeftCell="A4" colorId="60" workbookViewId="0">
      <selection activeCell="A12" sqref="A12:D70"/>
    </sheetView>
  </sheetViews>
  <sheetFormatPr baseColWidth="10" defaultColWidth="11.42578125" defaultRowHeight="12.75" x14ac:dyDescent="0.2"/>
  <cols>
    <col min="1" max="1" width="53.42578125" style="181" customWidth="1"/>
    <col min="2" max="2" width="14.85546875" style="181" customWidth="1"/>
    <col min="3" max="3" width="13.85546875" style="181" customWidth="1"/>
    <col min="4" max="4" width="11.42578125" style="181"/>
    <col min="5" max="5" width="11.140625" style="181" customWidth="1"/>
    <col min="6" max="7" width="11.42578125" style="181"/>
    <col min="8" max="8" width="14.140625" style="181" customWidth="1"/>
    <col min="9" max="9" width="13.5703125" style="181" customWidth="1"/>
    <col min="10" max="16384" width="11.42578125" style="181"/>
  </cols>
  <sheetData>
    <row r="1" spans="1:9" x14ac:dyDescent="0.2">
      <c r="A1" s="180" t="s">
        <v>0</v>
      </c>
    </row>
    <row r="2" spans="1:9" x14ac:dyDescent="0.2">
      <c r="A2" s="180" t="s">
        <v>2</v>
      </c>
    </row>
    <row r="3" spans="1:9" x14ac:dyDescent="0.2">
      <c r="A3" s="180" t="s">
        <v>3</v>
      </c>
    </row>
    <row r="5" spans="1:9" x14ac:dyDescent="0.2">
      <c r="A5" s="224" t="s">
        <v>92</v>
      </c>
      <c r="B5" s="224"/>
      <c r="C5" s="224"/>
      <c r="D5" s="224"/>
      <c r="E5" s="193"/>
      <c r="F5" s="193"/>
      <c r="G5" s="186"/>
      <c r="H5" s="186"/>
    </row>
    <row r="6" spans="1:9" x14ac:dyDescent="0.2">
      <c r="A6" s="224" t="s">
        <v>479</v>
      </c>
      <c r="B6" s="224"/>
      <c r="C6" s="224"/>
      <c r="D6" s="224"/>
      <c r="E6" s="193"/>
      <c r="F6" s="193"/>
      <c r="G6" s="186"/>
      <c r="H6" s="186"/>
    </row>
    <row r="7" spans="1:9" x14ac:dyDescent="0.2">
      <c r="A7" s="224">
        <v>2021</v>
      </c>
      <c r="B7" s="224"/>
      <c r="C7" s="224"/>
      <c r="D7" s="224"/>
      <c r="E7" s="193"/>
      <c r="F7" s="193"/>
      <c r="G7" s="186"/>
      <c r="H7" s="186"/>
    </row>
    <row r="8" spans="1:9" x14ac:dyDescent="0.2">
      <c r="A8" s="224" t="s">
        <v>6</v>
      </c>
      <c r="B8" s="224"/>
      <c r="C8" s="224"/>
      <c r="D8" s="224"/>
      <c r="E8" s="193"/>
      <c r="F8" s="193"/>
      <c r="G8" s="186"/>
      <c r="H8" s="186"/>
    </row>
    <row r="9" spans="1:9" ht="13.5" thickBot="1" x14ac:dyDescent="0.25"/>
    <row r="10" spans="1:9" ht="56.25" customHeight="1" thickTop="1" thickBot="1" x14ac:dyDescent="0.25">
      <c r="A10" s="182" t="s">
        <v>1</v>
      </c>
      <c r="B10" s="182" t="s">
        <v>105</v>
      </c>
      <c r="C10" s="182" t="s">
        <v>28</v>
      </c>
      <c r="D10" s="182" t="s">
        <v>42</v>
      </c>
      <c r="E10" s="16"/>
      <c r="F10" s="16"/>
      <c r="G10" s="183"/>
      <c r="H10" s="183"/>
      <c r="I10" s="183"/>
    </row>
    <row r="11" spans="1:9" s="23" customFormat="1" ht="13.5" thickTop="1" x14ac:dyDescent="0.2">
      <c r="A11" s="184"/>
      <c r="B11" s="22"/>
      <c r="C11" s="22"/>
      <c r="D11" s="22"/>
      <c r="E11" s="29"/>
      <c r="F11" s="29"/>
      <c r="G11" s="22"/>
      <c r="H11" s="22"/>
      <c r="I11" s="22"/>
    </row>
    <row r="12" spans="1:9" s="23" customFormat="1" x14ac:dyDescent="0.2">
      <c r="A12" s="10" t="s">
        <v>46</v>
      </c>
      <c r="B12" s="175"/>
      <c r="C12" s="12">
        <v>55683.116455709998</v>
      </c>
      <c r="D12" s="22">
        <f>SUM(B12:C12)</f>
        <v>55683.116455709998</v>
      </c>
      <c r="E12" s="22">
        <f>'4.2-Prot Medio Amb No Espec.'!C12</f>
        <v>55683.116455709998</v>
      </c>
      <c r="F12" s="22"/>
      <c r="G12" s="22"/>
      <c r="H12" s="22"/>
      <c r="I12" s="22"/>
    </row>
    <row r="13" spans="1:9" s="23" customFormat="1" x14ac:dyDescent="0.2">
      <c r="A13" s="10" t="s">
        <v>47</v>
      </c>
      <c r="B13" s="175"/>
      <c r="C13" s="12">
        <v>55683.116455709998</v>
      </c>
      <c r="D13" s="22">
        <f t="shared" ref="D13:D69" si="0">SUM(B13:C13)</f>
        <v>55683.116455709998</v>
      </c>
      <c r="E13" s="22"/>
      <c r="F13" s="22"/>
      <c r="G13" s="22"/>
      <c r="H13" s="22"/>
      <c r="I13" s="22"/>
    </row>
    <row r="14" spans="1:9" s="87" customFormat="1" x14ac:dyDescent="0.2">
      <c r="A14" s="10" t="s">
        <v>48</v>
      </c>
      <c r="B14" s="175"/>
      <c r="C14" s="12">
        <v>37661.371999130002</v>
      </c>
      <c r="D14" s="22">
        <f t="shared" si="0"/>
        <v>37661.371999130002</v>
      </c>
      <c r="E14" s="22"/>
      <c r="F14" s="22"/>
      <c r="G14" s="29"/>
      <c r="H14" s="29"/>
      <c r="I14" s="29"/>
    </row>
    <row r="15" spans="1:9" s="87" customFormat="1" x14ac:dyDescent="0.2">
      <c r="A15" s="4" t="s">
        <v>49</v>
      </c>
      <c r="B15" s="176"/>
      <c r="C15" s="7">
        <v>22294.01324239</v>
      </c>
      <c r="D15" s="22">
        <f t="shared" si="0"/>
        <v>22294.01324239</v>
      </c>
      <c r="E15" s="29"/>
      <c r="F15" s="29"/>
      <c r="G15" s="29"/>
      <c r="H15" s="29"/>
      <c r="I15" s="29"/>
    </row>
    <row r="16" spans="1:9" s="87" customFormat="1" x14ac:dyDescent="0.2">
      <c r="A16" s="4" t="s">
        <v>50</v>
      </c>
      <c r="B16" s="176"/>
      <c r="C16" s="7">
        <v>2983.6599995500001</v>
      </c>
      <c r="D16" s="22">
        <f t="shared" si="0"/>
        <v>2983.6599995500001</v>
      </c>
      <c r="E16" s="29"/>
      <c r="F16" s="29"/>
      <c r="G16" s="29"/>
      <c r="H16" s="29"/>
      <c r="I16" s="29"/>
    </row>
    <row r="17" spans="1:9" s="87" customFormat="1" x14ac:dyDescent="0.2">
      <c r="A17" s="4" t="s">
        <v>51</v>
      </c>
      <c r="B17" s="176"/>
      <c r="C17" s="7">
        <v>0</v>
      </c>
      <c r="D17" s="22">
        <f t="shared" si="0"/>
        <v>0</v>
      </c>
      <c r="E17" s="29"/>
      <c r="F17" s="29"/>
      <c r="G17" s="29"/>
      <c r="H17" s="29"/>
      <c r="I17" s="29"/>
    </row>
    <row r="18" spans="1:9" s="87" customFormat="1" x14ac:dyDescent="0.2">
      <c r="A18" s="4" t="s">
        <v>52</v>
      </c>
      <c r="B18" s="176"/>
      <c r="C18" s="7">
        <v>2983.6599995500001</v>
      </c>
      <c r="D18" s="22">
        <f t="shared" si="0"/>
        <v>2983.6599995500001</v>
      </c>
      <c r="E18" s="29"/>
      <c r="F18" s="29"/>
      <c r="G18" s="29"/>
      <c r="H18" s="29"/>
      <c r="I18" s="29"/>
    </row>
    <row r="19" spans="1:9" s="23" customFormat="1" x14ac:dyDescent="0.2">
      <c r="A19" s="4" t="s">
        <v>53</v>
      </c>
      <c r="B19" s="175"/>
      <c r="C19" s="7">
        <v>8777.8636911899994</v>
      </c>
      <c r="D19" s="22">
        <f t="shared" si="0"/>
        <v>8777.8636911899994</v>
      </c>
      <c r="E19" s="29"/>
      <c r="F19" s="29"/>
      <c r="G19" s="22"/>
      <c r="H19" s="22"/>
      <c r="I19" s="22"/>
    </row>
    <row r="20" spans="1:9" s="23" customFormat="1" x14ac:dyDescent="0.2">
      <c r="A20" s="10" t="s">
        <v>54</v>
      </c>
      <c r="B20" s="175"/>
      <c r="C20" s="12">
        <v>0</v>
      </c>
      <c r="D20" s="22">
        <f t="shared" si="0"/>
        <v>0</v>
      </c>
      <c r="E20" s="22"/>
      <c r="F20" s="22"/>
      <c r="G20" s="22"/>
      <c r="H20" s="22"/>
      <c r="I20" s="22"/>
    </row>
    <row r="21" spans="1:9" s="87" customFormat="1" x14ac:dyDescent="0.2">
      <c r="A21" s="10" t="s">
        <v>55</v>
      </c>
      <c r="B21" s="176"/>
      <c r="C21" s="12">
        <v>0</v>
      </c>
      <c r="D21" s="22">
        <f t="shared" si="0"/>
        <v>0</v>
      </c>
      <c r="E21" s="22"/>
      <c r="F21" s="22"/>
      <c r="G21" s="29"/>
      <c r="H21" s="29"/>
      <c r="I21" s="29"/>
    </row>
    <row r="22" spans="1:9" s="87" customFormat="1" x14ac:dyDescent="0.2">
      <c r="A22" s="4" t="s">
        <v>44</v>
      </c>
      <c r="B22" s="176"/>
      <c r="C22" s="7">
        <v>0</v>
      </c>
      <c r="D22" s="22">
        <f t="shared" si="0"/>
        <v>0</v>
      </c>
      <c r="E22" s="29"/>
      <c r="F22" s="29"/>
      <c r="G22" s="29"/>
      <c r="H22" s="29"/>
      <c r="I22" s="29"/>
    </row>
    <row r="23" spans="1:9" s="87" customFormat="1" x14ac:dyDescent="0.2">
      <c r="A23" s="4" t="s">
        <v>43</v>
      </c>
      <c r="B23" s="176"/>
      <c r="C23" s="7">
        <v>0</v>
      </c>
      <c r="D23" s="22">
        <f t="shared" si="0"/>
        <v>0</v>
      </c>
      <c r="E23" s="29"/>
      <c r="F23" s="29"/>
      <c r="G23" s="29"/>
      <c r="H23" s="29"/>
      <c r="I23" s="29"/>
    </row>
    <row r="24" spans="1:9" s="87" customFormat="1" x14ac:dyDescent="0.2">
      <c r="A24" s="4" t="s">
        <v>45</v>
      </c>
      <c r="B24" s="176"/>
      <c r="C24" s="7">
        <v>0</v>
      </c>
      <c r="D24" s="22">
        <f t="shared" si="0"/>
        <v>0</v>
      </c>
      <c r="E24" s="29"/>
      <c r="F24" s="29"/>
      <c r="G24" s="29"/>
      <c r="H24" s="29"/>
      <c r="I24" s="29"/>
    </row>
    <row r="25" spans="1:9" s="23" customFormat="1" x14ac:dyDescent="0.2">
      <c r="A25" s="4" t="s">
        <v>56</v>
      </c>
      <c r="B25" s="175"/>
      <c r="C25" s="7">
        <v>0</v>
      </c>
      <c r="D25" s="22">
        <f t="shared" si="0"/>
        <v>0</v>
      </c>
      <c r="E25" s="29"/>
      <c r="F25" s="29"/>
      <c r="G25" s="22"/>
      <c r="H25" s="22"/>
      <c r="I25" s="22"/>
    </row>
    <row r="26" spans="1:9" s="87" customFormat="1" x14ac:dyDescent="0.2">
      <c r="A26" s="10" t="s">
        <v>57</v>
      </c>
      <c r="B26" s="176"/>
      <c r="C26" s="12">
        <v>3605.8350660000001</v>
      </c>
      <c r="D26" s="22">
        <f t="shared" si="0"/>
        <v>3605.8350660000001</v>
      </c>
      <c r="E26" s="22"/>
      <c r="F26" s="22"/>
      <c r="G26" s="29"/>
      <c r="H26" s="29"/>
      <c r="I26" s="29"/>
    </row>
    <row r="27" spans="1:9" s="87" customFormat="1" x14ac:dyDescent="0.2">
      <c r="A27" s="4" t="s">
        <v>58</v>
      </c>
      <c r="B27" s="176"/>
      <c r="C27" s="7">
        <v>359.90338047</v>
      </c>
      <c r="D27" s="22">
        <f t="shared" si="0"/>
        <v>359.90338047</v>
      </c>
      <c r="E27" s="29"/>
      <c r="F27" s="29"/>
      <c r="G27" s="29"/>
      <c r="H27" s="29"/>
      <c r="I27" s="29"/>
    </row>
    <row r="28" spans="1:9" s="87" customFormat="1" x14ac:dyDescent="0.2">
      <c r="A28" s="4" t="s">
        <v>59</v>
      </c>
      <c r="B28" s="176"/>
      <c r="C28" s="7">
        <v>0</v>
      </c>
      <c r="D28" s="22">
        <f t="shared" si="0"/>
        <v>0</v>
      </c>
      <c r="E28" s="29"/>
      <c r="F28" s="29"/>
      <c r="G28" s="29"/>
      <c r="H28" s="29"/>
      <c r="I28" s="29"/>
    </row>
    <row r="29" spans="1:9" s="87" customFormat="1" x14ac:dyDescent="0.2">
      <c r="A29" s="4" t="s">
        <v>60</v>
      </c>
      <c r="B29" s="176"/>
      <c r="C29" s="7">
        <v>0</v>
      </c>
      <c r="D29" s="22">
        <f t="shared" si="0"/>
        <v>0</v>
      </c>
      <c r="E29" s="29"/>
      <c r="F29" s="29"/>
      <c r="G29" s="29"/>
      <c r="H29" s="29"/>
      <c r="I29" s="29"/>
    </row>
    <row r="30" spans="1:9" s="87" customFormat="1" x14ac:dyDescent="0.2">
      <c r="A30" s="4" t="s">
        <v>61</v>
      </c>
      <c r="B30" s="176"/>
      <c r="C30" s="7">
        <v>0</v>
      </c>
      <c r="D30" s="22">
        <f t="shared" si="0"/>
        <v>0</v>
      </c>
      <c r="E30" s="29"/>
      <c r="F30" s="29"/>
      <c r="G30" s="29"/>
      <c r="H30" s="29"/>
      <c r="I30" s="29"/>
    </row>
    <row r="31" spans="1:9" s="87" customFormat="1" x14ac:dyDescent="0.2">
      <c r="A31" s="4" t="s">
        <v>62</v>
      </c>
      <c r="B31" s="176"/>
      <c r="C31" s="7">
        <v>0</v>
      </c>
      <c r="D31" s="22">
        <f t="shared" si="0"/>
        <v>0</v>
      </c>
      <c r="E31" s="29"/>
      <c r="F31" s="29"/>
      <c r="G31" s="29"/>
      <c r="H31" s="29"/>
      <c r="I31" s="29"/>
    </row>
    <row r="32" spans="1:9" s="87" customFormat="1" x14ac:dyDescent="0.2">
      <c r="A32" s="4" t="s">
        <v>63</v>
      </c>
      <c r="B32" s="176"/>
      <c r="C32" s="7">
        <v>36.666666999999997</v>
      </c>
      <c r="D32" s="22">
        <f t="shared" si="0"/>
        <v>36.666666999999997</v>
      </c>
      <c r="E32" s="29"/>
      <c r="F32" s="29"/>
      <c r="G32" s="29"/>
      <c r="H32" s="29"/>
      <c r="I32" s="29"/>
    </row>
    <row r="33" spans="1:9" s="87" customFormat="1" x14ac:dyDescent="0.2">
      <c r="A33" s="4" t="s">
        <v>64</v>
      </c>
      <c r="B33" s="176"/>
      <c r="C33" s="7">
        <v>0</v>
      </c>
      <c r="D33" s="22">
        <f t="shared" si="0"/>
        <v>0</v>
      </c>
      <c r="E33" s="29"/>
      <c r="F33" s="29"/>
      <c r="G33" s="29"/>
      <c r="H33" s="29"/>
      <c r="I33" s="29"/>
    </row>
    <row r="34" spans="1:9" s="23" customFormat="1" x14ac:dyDescent="0.2">
      <c r="A34" s="4" t="s">
        <v>65</v>
      </c>
      <c r="B34" s="176"/>
      <c r="C34" s="7">
        <v>0</v>
      </c>
      <c r="D34" s="22">
        <f t="shared" si="0"/>
        <v>0</v>
      </c>
      <c r="E34" s="29"/>
      <c r="F34" s="29"/>
      <c r="G34" s="22"/>
      <c r="H34" s="22"/>
      <c r="I34" s="22"/>
    </row>
    <row r="35" spans="1:9" s="23" customFormat="1" ht="24" x14ac:dyDescent="0.2">
      <c r="A35" s="4" t="s">
        <v>66</v>
      </c>
      <c r="B35" s="176"/>
      <c r="C35" s="7">
        <v>0</v>
      </c>
      <c r="D35" s="22">
        <f t="shared" si="0"/>
        <v>0</v>
      </c>
      <c r="E35" s="22"/>
      <c r="F35" s="22"/>
      <c r="G35" s="22"/>
      <c r="H35" s="22"/>
      <c r="I35" s="22"/>
    </row>
    <row r="36" spans="1:9" s="87" customFormat="1" x14ac:dyDescent="0.2">
      <c r="A36" s="4" t="s">
        <v>67</v>
      </c>
      <c r="B36" s="176"/>
      <c r="C36" s="7">
        <v>0</v>
      </c>
      <c r="D36" s="22">
        <f t="shared" si="0"/>
        <v>0</v>
      </c>
      <c r="E36" s="22"/>
      <c r="F36" s="22"/>
      <c r="G36" s="29"/>
      <c r="H36" s="29"/>
      <c r="I36" s="29"/>
    </row>
    <row r="37" spans="1:9" s="87" customFormat="1" x14ac:dyDescent="0.2">
      <c r="A37" s="4" t="s">
        <v>68</v>
      </c>
      <c r="B37" s="176"/>
      <c r="C37" s="7">
        <v>0</v>
      </c>
      <c r="D37" s="22">
        <f t="shared" si="0"/>
        <v>0</v>
      </c>
      <c r="E37" s="29"/>
      <c r="F37" s="29"/>
      <c r="G37" s="29"/>
      <c r="H37" s="29"/>
      <c r="I37" s="29"/>
    </row>
    <row r="38" spans="1:9" s="23" customFormat="1" x14ac:dyDescent="0.2">
      <c r="A38" s="4" t="s">
        <v>69</v>
      </c>
      <c r="B38" s="176"/>
      <c r="C38" s="7">
        <v>0</v>
      </c>
      <c r="D38" s="22">
        <f t="shared" si="0"/>
        <v>0</v>
      </c>
      <c r="E38" s="29"/>
      <c r="F38" s="29"/>
      <c r="G38" s="22"/>
      <c r="H38" s="22"/>
      <c r="I38" s="22"/>
    </row>
    <row r="39" spans="1:9" s="87" customFormat="1" x14ac:dyDescent="0.2">
      <c r="A39" s="4" t="s">
        <v>70</v>
      </c>
      <c r="B39" s="176"/>
      <c r="C39" s="7">
        <v>0</v>
      </c>
      <c r="D39" s="22">
        <f t="shared" si="0"/>
        <v>0</v>
      </c>
      <c r="E39" s="22"/>
      <c r="F39" s="22"/>
      <c r="G39" s="29"/>
      <c r="H39" s="29"/>
      <c r="I39" s="29"/>
    </row>
    <row r="40" spans="1:9" s="87" customFormat="1" x14ac:dyDescent="0.2">
      <c r="A40" s="4" t="s">
        <v>71</v>
      </c>
      <c r="B40" s="176"/>
      <c r="C40" s="7">
        <v>323.23671346999998</v>
      </c>
      <c r="D40" s="22">
        <f t="shared" si="0"/>
        <v>323.23671346999998</v>
      </c>
      <c r="E40" s="29"/>
      <c r="F40" s="29"/>
      <c r="G40" s="29"/>
      <c r="H40" s="29"/>
      <c r="I40" s="29"/>
    </row>
    <row r="41" spans="1:9" s="23" customFormat="1" x14ac:dyDescent="0.2">
      <c r="A41" s="4" t="s">
        <v>72</v>
      </c>
      <c r="B41" s="176"/>
      <c r="C41" s="7">
        <v>0</v>
      </c>
      <c r="D41" s="22">
        <f t="shared" si="0"/>
        <v>0</v>
      </c>
      <c r="E41" s="29"/>
      <c r="F41" s="29"/>
      <c r="G41" s="22"/>
      <c r="H41" s="22"/>
      <c r="I41" s="22"/>
    </row>
    <row r="42" spans="1:9" s="87" customFormat="1" x14ac:dyDescent="0.2">
      <c r="A42" s="4" t="s">
        <v>73</v>
      </c>
      <c r="B42" s="176"/>
      <c r="C42" s="7">
        <v>2989.8896278500001</v>
      </c>
      <c r="D42" s="22">
        <f t="shared" si="0"/>
        <v>2989.8896278500001</v>
      </c>
      <c r="E42" s="22"/>
      <c r="F42" s="22"/>
      <c r="G42" s="29"/>
      <c r="H42" s="29"/>
      <c r="I42" s="29"/>
    </row>
    <row r="43" spans="1:9" s="87" customFormat="1" x14ac:dyDescent="0.2">
      <c r="A43" s="4" t="s">
        <v>74</v>
      </c>
      <c r="B43" s="176"/>
      <c r="C43" s="7">
        <v>256.04205768000003</v>
      </c>
      <c r="D43" s="22">
        <f t="shared" si="0"/>
        <v>256.04205768000003</v>
      </c>
      <c r="E43" s="29"/>
      <c r="F43" s="29"/>
      <c r="G43" s="29"/>
      <c r="H43" s="29"/>
      <c r="I43" s="29"/>
    </row>
    <row r="44" spans="1:9" s="87" customFormat="1" x14ac:dyDescent="0.2">
      <c r="A44" s="4" t="s">
        <v>75</v>
      </c>
      <c r="B44" s="176"/>
      <c r="C44" s="7">
        <v>0</v>
      </c>
      <c r="D44" s="22">
        <f t="shared" si="0"/>
        <v>0</v>
      </c>
      <c r="E44" s="29"/>
      <c r="F44" s="29"/>
      <c r="G44" s="29"/>
      <c r="H44" s="29"/>
      <c r="I44" s="29"/>
    </row>
    <row r="45" spans="1:9" s="87" customFormat="1" x14ac:dyDescent="0.2">
      <c r="A45" s="10" t="s">
        <v>76</v>
      </c>
      <c r="B45" s="176"/>
      <c r="C45" s="12">
        <v>18021.74445658</v>
      </c>
      <c r="D45" s="22">
        <f t="shared" si="0"/>
        <v>18021.74445658</v>
      </c>
      <c r="E45" s="29"/>
      <c r="F45" s="29"/>
      <c r="G45" s="29"/>
      <c r="H45" s="29"/>
      <c r="I45" s="29"/>
    </row>
    <row r="46" spans="1:9" s="87" customFormat="1" x14ac:dyDescent="0.2">
      <c r="A46" s="10" t="s">
        <v>77</v>
      </c>
      <c r="B46" s="175"/>
      <c r="C46" s="12">
        <v>3883.42180779</v>
      </c>
      <c r="D46" s="22">
        <f t="shared" si="0"/>
        <v>3883.42180779</v>
      </c>
      <c r="E46" s="29"/>
      <c r="F46" s="29"/>
      <c r="G46" s="29"/>
      <c r="H46" s="29"/>
      <c r="I46" s="29"/>
    </row>
    <row r="47" spans="1:9" s="23" customFormat="1" x14ac:dyDescent="0.2">
      <c r="A47" s="4" t="s">
        <v>78</v>
      </c>
      <c r="B47" s="175"/>
      <c r="C47" s="7">
        <v>655.01123645999996</v>
      </c>
      <c r="D47" s="22">
        <f t="shared" si="0"/>
        <v>655.01123645999996</v>
      </c>
      <c r="E47" s="29"/>
      <c r="F47" s="29"/>
      <c r="G47" s="22"/>
      <c r="H47" s="22"/>
      <c r="I47" s="22"/>
    </row>
    <row r="48" spans="1:9" s="87" customFormat="1" x14ac:dyDescent="0.2">
      <c r="A48" s="4" t="s">
        <v>79</v>
      </c>
      <c r="B48" s="176"/>
      <c r="C48" s="7">
        <v>3228.41057133</v>
      </c>
      <c r="D48" s="22">
        <f t="shared" si="0"/>
        <v>3228.41057133</v>
      </c>
      <c r="E48" s="22"/>
      <c r="F48" s="22"/>
      <c r="G48" s="29"/>
      <c r="H48" s="29"/>
      <c r="I48" s="29"/>
    </row>
    <row r="49" spans="1:9" s="87" customFormat="1" x14ac:dyDescent="0.2">
      <c r="A49" s="10" t="s">
        <v>80</v>
      </c>
      <c r="B49" s="176"/>
      <c r="C49" s="12">
        <v>0</v>
      </c>
      <c r="D49" s="22">
        <f t="shared" si="0"/>
        <v>0</v>
      </c>
      <c r="E49" s="29"/>
      <c r="F49" s="29"/>
      <c r="G49" s="29"/>
      <c r="H49" s="29"/>
      <c r="I49" s="29"/>
    </row>
    <row r="50" spans="1:9" x14ac:dyDescent="0.2">
      <c r="A50" s="4" t="s">
        <v>81</v>
      </c>
      <c r="B50" s="175"/>
      <c r="C50" s="7">
        <v>0</v>
      </c>
      <c r="D50" s="22">
        <f t="shared" si="0"/>
        <v>0</v>
      </c>
      <c r="E50" s="29"/>
      <c r="F50" s="29"/>
    </row>
    <row r="51" spans="1:9" x14ac:dyDescent="0.2">
      <c r="A51" s="4" t="s">
        <v>82</v>
      </c>
      <c r="B51" s="176"/>
      <c r="C51" s="7">
        <v>0</v>
      </c>
      <c r="D51" s="22">
        <f t="shared" si="0"/>
        <v>0</v>
      </c>
      <c r="E51" s="195"/>
      <c r="F51" s="195"/>
    </row>
    <row r="52" spans="1:9" x14ac:dyDescent="0.2">
      <c r="A52" s="10" t="s">
        <v>83</v>
      </c>
      <c r="B52" s="176"/>
      <c r="C52" s="12">
        <v>14138.322648789999</v>
      </c>
      <c r="D52" s="22">
        <f t="shared" si="0"/>
        <v>14138.322648789999</v>
      </c>
      <c r="E52" s="52"/>
      <c r="F52" s="52"/>
    </row>
    <row r="53" spans="1:9" x14ac:dyDescent="0.2">
      <c r="A53" s="4" t="s">
        <v>58</v>
      </c>
      <c r="B53" s="175"/>
      <c r="C53" s="7">
        <v>14138.322648789999</v>
      </c>
      <c r="D53" s="22">
        <f t="shared" si="0"/>
        <v>14138.322648789999</v>
      </c>
      <c r="E53" s="52"/>
      <c r="F53" s="52"/>
    </row>
    <row r="54" spans="1:9" x14ac:dyDescent="0.2">
      <c r="A54" s="4" t="s">
        <v>84</v>
      </c>
      <c r="B54" s="176"/>
      <c r="C54" s="7">
        <v>0</v>
      </c>
      <c r="D54" s="22">
        <f t="shared" si="0"/>
        <v>0</v>
      </c>
    </row>
    <row r="55" spans="1:9" x14ac:dyDescent="0.2">
      <c r="A55" s="4" t="s">
        <v>63</v>
      </c>
      <c r="B55" s="176"/>
      <c r="C55" s="7">
        <v>13957.679898390001</v>
      </c>
      <c r="D55" s="22">
        <f t="shared" si="0"/>
        <v>13957.679898390001</v>
      </c>
    </row>
    <row r="56" spans="1:9" x14ac:dyDescent="0.2">
      <c r="A56" s="4" t="s">
        <v>65</v>
      </c>
      <c r="B56" s="176"/>
      <c r="C56" s="7">
        <v>0</v>
      </c>
      <c r="D56" s="22">
        <f t="shared" si="0"/>
        <v>0</v>
      </c>
    </row>
    <row r="57" spans="1:9" x14ac:dyDescent="0.2">
      <c r="A57" s="4" t="s">
        <v>85</v>
      </c>
      <c r="B57" s="176"/>
      <c r="C57" s="7">
        <v>0</v>
      </c>
      <c r="D57" s="22">
        <f t="shared" si="0"/>
        <v>0</v>
      </c>
    </row>
    <row r="58" spans="1:9" x14ac:dyDescent="0.2">
      <c r="A58" s="4" t="s">
        <v>86</v>
      </c>
      <c r="B58" s="176"/>
      <c r="C58" s="7">
        <v>0</v>
      </c>
      <c r="D58" s="22">
        <f t="shared" si="0"/>
        <v>0</v>
      </c>
    </row>
    <row r="59" spans="1:9" x14ac:dyDescent="0.2">
      <c r="A59" s="4" t="s">
        <v>67</v>
      </c>
      <c r="B59" s="176"/>
      <c r="C59" s="7">
        <v>0</v>
      </c>
      <c r="D59" s="22">
        <f t="shared" si="0"/>
        <v>0</v>
      </c>
    </row>
    <row r="60" spans="1:9" x14ac:dyDescent="0.2">
      <c r="A60" s="4" t="s">
        <v>87</v>
      </c>
      <c r="B60" s="176"/>
      <c r="C60" s="7">
        <v>157.67866699999999</v>
      </c>
      <c r="D60" s="22">
        <f t="shared" si="0"/>
        <v>157.67866699999999</v>
      </c>
    </row>
    <row r="61" spans="1:9" x14ac:dyDescent="0.2">
      <c r="A61" s="4" t="s">
        <v>69</v>
      </c>
      <c r="B61" s="176"/>
      <c r="C61" s="7">
        <v>0</v>
      </c>
      <c r="D61" s="22">
        <f t="shared" si="0"/>
        <v>0</v>
      </c>
    </row>
    <row r="62" spans="1:9" x14ac:dyDescent="0.2">
      <c r="A62" s="4" t="s">
        <v>71</v>
      </c>
      <c r="B62" s="176"/>
      <c r="C62" s="7">
        <v>22.9640834</v>
      </c>
      <c r="D62" s="22">
        <f t="shared" si="0"/>
        <v>22.9640834</v>
      </c>
    </row>
    <row r="63" spans="1:9" x14ac:dyDescent="0.2">
      <c r="A63" s="4" t="s">
        <v>72</v>
      </c>
      <c r="B63" s="176"/>
      <c r="C63" s="7">
        <v>0</v>
      </c>
      <c r="D63" s="22">
        <f t="shared" si="0"/>
        <v>0</v>
      </c>
    </row>
    <row r="64" spans="1:9" x14ac:dyDescent="0.2">
      <c r="A64" s="4" t="s">
        <v>88</v>
      </c>
      <c r="B64" s="176"/>
      <c r="C64" s="7">
        <v>0</v>
      </c>
      <c r="D64" s="22">
        <f t="shared" si="0"/>
        <v>0</v>
      </c>
    </row>
    <row r="65" spans="1:4" x14ac:dyDescent="0.2">
      <c r="A65" s="4" t="s">
        <v>73</v>
      </c>
      <c r="B65" s="176"/>
      <c r="C65" s="7">
        <v>0</v>
      </c>
      <c r="D65" s="22">
        <f t="shared" si="0"/>
        <v>0</v>
      </c>
    </row>
    <row r="66" spans="1:4" x14ac:dyDescent="0.2">
      <c r="A66" s="4" t="s">
        <v>74</v>
      </c>
      <c r="B66" s="176"/>
      <c r="C66" s="7">
        <v>0</v>
      </c>
      <c r="D66" s="22">
        <f t="shared" si="0"/>
        <v>0</v>
      </c>
    </row>
    <row r="67" spans="1:4" x14ac:dyDescent="0.2">
      <c r="A67" s="10" t="s">
        <v>89</v>
      </c>
      <c r="B67" s="176"/>
      <c r="C67" s="12">
        <v>0</v>
      </c>
      <c r="D67" s="22">
        <f t="shared" si="0"/>
        <v>0</v>
      </c>
    </row>
    <row r="68" spans="1:4" x14ac:dyDescent="0.2">
      <c r="A68" s="4" t="s">
        <v>90</v>
      </c>
      <c r="B68" s="176"/>
      <c r="C68" s="7">
        <v>0</v>
      </c>
      <c r="D68" s="22">
        <f t="shared" si="0"/>
        <v>0</v>
      </c>
    </row>
    <row r="69" spans="1:4" x14ac:dyDescent="0.2">
      <c r="A69" s="4" t="s">
        <v>91</v>
      </c>
      <c r="B69" s="175"/>
      <c r="C69" s="7">
        <v>0</v>
      </c>
      <c r="D69" s="22">
        <f t="shared" si="0"/>
        <v>0</v>
      </c>
    </row>
    <row r="70" spans="1:4" ht="13.5" thickBot="1" x14ac:dyDescent="0.25">
      <c r="B70" s="170"/>
      <c r="C70" s="5"/>
    </row>
    <row r="71" spans="1:4"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F324D-1AD6-4ABA-A03E-633D0C1712CD}">
  <sheetPr>
    <tabColor theme="9" tint="0.39997558519241921"/>
  </sheetPr>
  <dimension ref="A1:L69"/>
  <sheetViews>
    <sheetView showGridLines="0" defaultGridColor="0" colorId="60" workbookViewId="0">
      <selection activeCell="A12" sqref="A12:C70"/>
    </sheetView>
  </sheetViews>
  <sheetFormatPr baseColWidth="10" defaultColWidth="11.42578125" defaultRowHeight="12.75" x14ac:dyDescent="0.2"/>
  <cols>
    <col min="1" max="1" width="51.5703125" style="181" bestFit="1" customWidth="1"/>
    <col min="2" max="7" width="11.42578125" style="181"/>
    <col min="8" max="8" width="14.140625" style="181" customWidth="1"/>
    <col min="9" max="9" width="13.5703125" style="181" customWidth="1"/>
    <col min="10" max="16384" width="11.42578125" style="181"/>
  </cols>
  <sheetData>
    <row r="1" spans="1:9" x14ac:dyDescent="0.2">
      <c r="A1" s="180" t="s">
        <v>0</v>
      </c>
    </row>
    <row r="2" spans="1:9" x14ac:dyDescent="0.2">
      <c r="A2" s="180" t="s">
        <v>2</v>
      </c>
    </row>
    <row r="3" spans="1:9" x14ac:dyDescent="0.2">
      <c r="A3" s="180" t="s">
        <v>3</v>
      </c>
    </row>
    <row r="5" spans="1:9" x14ac:dyDescent="0.2">
      <c r="A5" s="224" t="s">
        <v>92</v>
      </c>
      <c r="B5" s="224"/>
      <c r="C5" s="224"/>
      <c r="D5" s="189"/>
      <c r="E5" s="186"/>
      <c r="F5" s="186"/>
      <c r="G5" s="186"/>
      <c r="H5" s="186"/>
    </row>
    <row r="6" spans="1:9" x14ac:dyDescent="0.2">
      <c r="A6" s="224" t="s">
        <v>480</v>
      </c>
      <c r="B6" s="224"/>
      <c r="C6" s="224"/>
      <c r="D6" s="186"/>
      <c r="E6" s="186"/>
      <c r="F6" s="186"/>
      <c r="G6" s="186"/>
      <c r="H6" s="186"/>
    </row>
    <row r="7" spans="1:9" x14ac:dyDescent="0.2">
      <c r="A7" s="224">
        <v>2021</v>
      </c>
      <c r="B7" s="224"/>
      <c r="C7" s="224"/>
      <c r="D7" s="186"/>
      <c r="E7" s="186"/>
      <c r="F7" s="186"/>
      <c r="G7" s="186"/>
      <c r="H7" s="186"/>
    </row>
    <row r="8" spans="1:9" x14ac:dyDescent="0.2">
      <c r="A8" s="224" t="s">
        <v>6</v>
      </c>
      <c r="B8" s="224"/>
      <c r="C8" s="224"/>
      <c r="D8" s="186"/>
      <c r="E8" s="186"/>
      <c r="F8" s="186"/>
      <c r="G8" s="186"/>
      <c r="H8" s="186"/>
    </row>
    <row r="9" spans="1:9" ht="13.5" thickBot="1" x14ac:dyDescent="0.25"/>
    <row r="10" spans="1:9" ht="14.25" thickTop="1" thickBot="1" x14ac:dyDescent="0.25">
      <c r="A10" s="182" t="s">
        <v>1</v>
      </c>
      <c r="B10" s="182" t="s">
        <v>271</v>
      </c>
      <c r="C10" s="182" t="s">
        <v>42</v>
      </c>
      <c r="D10" s="183"/>
      <c r="E10" s="183"/>
      <c r="F10" s="183"/>
      <c r="G10" s="183"/>
      <c r="H10" s="183"/>
      <c r="I10" s="183"/>
    </row>
    <row r="11" spans="1:9" s="23" customFormat="1" ht="13.5" thickTop="1" x14ac:dyDescent="0.2">
      <c r="A11" s="184"/>
      <c r="B11" s="29"/>
      <c r="C11" s="29"/>
      <c r="D11" s="22"/>
      <c r="E11" s="22"/>
      <c r="F11" s="22"/>
      <c r="G11" s="22"/>
      <c r="H11" s="22"/>
      <c r="I11" s="22"/>
    </row>
    <row r="12" spans="1:9" s="23" customFormat="1" x14ac:dyDescent="0.2">
      <c r="A12" s="10" t="s">
        <v>46</v>
      </c>
      <c r="B12" s="12">
        <v>55683.116455709998</v>
      </c>
      <c r="C12" s="22">
        <f>SUM(B12)</f>
        <v>55683.116455709998</v>
      </c>
      <c r="D12" s="22"/>
      <c r="E12" s="22"/>
      <c r="F12" s="22"/>
      <c r="G12" s="22"/>
      <c r="H12" s="22"/>
      <c r="I12" s="22"/>
    </row>
    <row r="13" spans="1:9" s="23" customFormat="1" x14ac:dyDescent="0.2">
      <c r="A13" s="10" t="s">
        <v>47</v>
      </c>
      <c r="B13" s="12">
        <v>55683.116455709998</v>
      </c>
      <c r="C13" s="22">
        <f t="shared" ref="C13:C69" si="0">SUM(B13)</f>
        <v>55683.116455709998</v>
      </c>
      <c r="D13" s="22"/>
      <c r="E13" s="22"/>
      <c r="F13" s="22"/>
      <c r="G13" s="22"/>
      <c r="H13" s="22"/>
      <c r="I13" s="22"/>
    </row>
    <row r="14" spans="1:9" s="87" customFormat="1" x14ac:dyDescent="0.2">
      <c r="A14" s="10" t="s">
        <v>48</v>
      </c>
      <c r="B14" s="12">
        <v>37661.371999130002</v>
      </c>
      <c r="C14" s="22">
        <f t="shared" si="0"/>
        <v>37661.371999130002</v>
      </c>
      <c r="D14" s="29"/>
      <c r="E14" s="29"/>
      <c r="F14" s="29"/>
      <c r="G14" s="29"/>
      <c r="H14" s="29"/>
      <c r="I14" s="29"/>
    </row>
    <row r="15" spans="1:9" s="87" customFormat="1" x14ac:dyDescent="0.2">
      <c r="A15" s="4" t="s">
        <v>49</v>
      </c>
      <c r="B15" s="7">
        <v>22294.01324239</v>
      </c>
      <c r="C15" s="22">
        <f t="shared" si="0"/>
        <v>22294.01324239</v>
      </c>
      <c r="D15" s="29"/>
      <c r="E15" s="29"/>
      <c r="F15" s="29"/>
      <c r="G15" s="29"/>
      <c r="H15" s="29"/>
      <c r="I15" s="29"/>
    </row>
    <row r="16" spans="1:9" s="87" customFormat="1" x14ac:dyDescent="0.2">
      <c r="A16" s="4" t="s">
        <v>50</v>
      </c>
      <c r="B16" s="7">
        <v>2983.6599995500001</v>
      </c>
      <c r="C16" s="22">
        <f t="shared" si="0"/>
        <v>2983.6599995500001</v>
      </c>
      <c r="D16" s="29"/>
      <c r="E16" s="29"/>
      <c r="F16" s="29"/>
      <c r="G16" s="29"/>
      <c r="H16" s="29"/>
      <c r="I16" s="29"/>
    </row>
    <row r="17" spans="1:9" s="87" customFormat="1" x14ac:dyDescent="0.2">
      <c r="A17" s="4" t="s">
        <v>51</v>
      </c>
      <c r="B17" s="7">
        <v>0</v>
      </c>
      <c r="C17" s="22">
        <f t="shared" si="0"/>
        <v>0</v>
      </c>
      <c r="D17" s="29"/>
      <c r="E17" s="29"/>
      <c r="F17" s="29"/>
      <c r="G17" s="29"/>
      <c r="H17" s="29"/>
      <c r="I17" s="29"/>
    </row>
    <row r="18" spans="1:9" s="87" customFormat="1" x14ac:dyDescent="0.2">
      <c r="A18" s="4" t="s">
        <v>52</v>
      </c>
      <c r="B18" s="7">
        <v>2983.6599995500001</v>
      </c>
      <c r="C18" s="22">
        <f t="shared" si="0"/>
        <v>2983.6599995500001</v>
      </c>
      <c r="D18" s="29"/>
      <c r="E18" s="29"/>
      <c r="F18" s="29"/>
      <c r="G18" s="29"/>
      <c r="H18" s="29"/>
      <c r="I18" s="29"/>
    </row>
    <row r="19" spans="1:9" s="23" customFormat="1" x14ac:dyDescent="0.2">
      <c r="A19" s="4" t="s">
        <v>53</v>
      </c>
      <c r="B19" s="7">
        <v>8777.8636911899994</v>
      </c>
      <c r="C19" s="22">
        <f t="shared" si="0"/>
        <v>8777.8636911899994</v>
      </c>
      <c r="D19" s="22"/>
      <c r="E19" s="22"/>
      <c r="F19" s="22"/>
      <c r="G19" s="22"/>
      <c r="H19" s="22"/>
      <c r="I19" s="22"/>
    </row>
    <row r="20" spans="1:9" s="23" customFormat="1" x14ac:dyDescent="0.2">
      <c r="A20" s="10" t="s">
        <v>54</v>
      </c>
      <c r="B20" s="12">
        <v>0</v>
      </c>
      <c r="C20" s="22">
        <f t="shared" si="0"/>
        <v>0</v>
      </c>
      <c r="D20" s="22"/>
      <c r="E20" s="22"/>
      <c r="F20" s="22"/>
      <c r="G20" s="22"/>
      <c r="H20" s="22"/>
      <c r="I20" s="22"/>
    </row>
    <row r="21" spans="1:9" s="87" customFormat="1" x14ac:dyDescent="0.2">
      <c r="A21" s="10" t="s">
        <v>55</v>
      </c>
      <c r="B21" s="12">
        <v>0</v>
      </c>
      <c r="C21" s="22">
        <f t="shared" si="0"/>
        <v>0</v>
      </c>
      <c r="D21" s="29"/>
      <c r="E21" s="29"/>
      <c r="F21" s="29"/>
      <c r="G21" s="29"/>
      <c r="H21" s="29"/>
      <c r="I21" s="29"/>
    </row>
    <row r="22" spans="1:9" s="87" customFormat="1" x14ac:dyDescent="0.2">
      <c r="A22" s="4" t="s">
        <v>44</v>
      </c>
      <c r="B22" s="7">
        <v>0</v>
      </c>
      <c r="C22" s="22">
        <f t="shared" si="0"/>
        <v>0</v>
      </c>
      <c r="D22" s="29"/>
      <c r="E22" s="29"/>
      <c r="F22" s="29"/>
      <c r="G22" s="29"/>
      <c r="H22" s="29"/>
      <c r="I22" s="29"/>
    </row>
    <row r="23" spans="1:9" s="87" customFormat="1" x14ac:dyDescent="0.2">
      <c r="A23" s="4" t="s">
        <v>43</v>
      </c>
      <c r="B23" s="7">
        <v>0</v>
      </c>
      <c r="C23" s="22">
        <f t="shared" si="0"/>
        <v>0</v>
      </c>
      <c r="D23" s="29"/>
      <c r="E23" s="29"/>
      <c r="F23" s="29"/>
      <c r="G23" s="29"/>
      <c r="H23" s="29"/>
      <c r="I23" s="29"/>
    </row>
    <row r="24" spans="1:9" s="87" customFormat="1" x14ac:dyDescent="0.2">
      <c r="A24" s="4" t="s">
        <v>45</v>
      </c>
      <c r="B24" s="7">
        <v>0</v>
      </c>
      <c r="C24" s="22">
        <f t="shared" si="0"/>
        <v>0</v>
      </c>
      <c r="D24" s="29"/>
      <c r="E24" s="29"/>
      <c r="F24" s="29"/>
      <c r="G24" s="29"/>
      <c r="H24" s="29"/>
      <c r="I24" s="29"/>
    </row>
    <row r="25" spans="1:9" s="23" customFormat="1" x14ac:dyDescent="0.2">
      <c r="A25" s="4" t="s">
        <v>56</v>
      </c>
      <c r="B25" s="7">
        <v>0</v>
      </c>
      <c r="C25" s="22">
        <f t="shared" si="0"/>
        <v>0</v>
      </c>
      <c r="D25" s="22"/>
      <c r="E25" s="22"/>
      <c r="F25" s="22"/>
      <c r="G25" s="22"/>
      <c r="H25" s="22"/>
      <c r="I25" s="22"/>
    </row>
    <row r="26" spans="1:9" s="87" customFormat="1" x14ac:dyDescent="0.2">
      <c r="A26" s="10" t="s">
        <v>57</v>
      </c>
      <c r="B26" s="12">
        <v>3605.8350660000001</v>
      </c>
      <c r="C26" s="22">
        <f t="shared" si="0"/>
        <v>3605.8350660000001</v>
      </c>
      <c r="D26" s="29"/>
      <c r="E26" s="29"/>
      <c r="F26" s="29"/>
      <c r="G26" s="29"/>
      <c r="H26" s="29"/>
      <c r="I26" s="29"/>
    </row>
    <row r="27" spans="1:9" s="87" customFormat="1" x14ac:dyDescent="0.2">
      <c r="A27" s="4" t="s">
        <v>58</v>
      </c>
      <c r="B27" s="7">
        <v>359.90338047</v>
      </c>
      <c r="C27" s="22">
        <f t="shared" si="0"/>
        <v>359.90338047</v>
      </c>
      <c r="D27" s="29"/>
      <c r="E27" s="29"/>
      <c r="F27" s="29"/>
      <c r="G27" s="29"/>
      <c r="H27" s="29"/>
      <c r="I27" s="29"/>
    </row>
    <row r="28" spans="1:9" s="87" customFormat="1" x14ac:dyDescent="0.2">
      <c r="A28" s="4" t="s">
        <v>59</v>
      </c>
      <c r="B28" s="7">
        <v>0</v>
      </c>
      <c r="C28" s="22">
        <f t="shared" si="0"/>
        <v>0</v>
      </c>
      <c r="D28" s="29"/>
      <c r="E28" s="29"/>
      <c r="F28" s="29"/>
      <c r="G28" s="29"/>
      <c r="H28" s="29"/>
      <c r="I28" s="29"/>
    </row>
    <row r="29" spans="1:9" s="87" customFormat="1" ht="24" x14ac:dyDescent="0.2">
      <c r="A29" s="4" t="s">
        <v>60</v>
      </c>
      <c r="B29" s="7">
        <v>0</v>
      </c>
      <c r="C29" s="22">
        <f t="shared" si="0"/>
        <v>0</v>
      </c>
      <c r="D29" s="29"/>
      <c r="E29" s="29"/>
      <c r="F29" s="29"/>
      <c r="G29" s="29"/>
      <c r="H29" s="29"/>
      <c r="I29" s="29"/>
    </row>
    <row r="30" spans="1:9" s="87" customFormat="1" x14ac:dyDescent="0.2">
      <c r="A30" s="4" t="s">
        <v>61</v>
      </c>
      <c r="B30" s="7">
        <v>0</v>
      </c>
      <c r="C30" s="22">
        <f t="shared" si="0"/>
        <v>0</v>
      </c>
      <c r="D30" s="29"/>
      <c r="E30" s="29"/>
      <c r="F30" s="29"/>
      <c r="G30" s="29"/>
      <c r="H30" s="29"/>
      <c r="I30" s="29"/>
    </row>
    <row r="31" spans="1:9" s="87" customFormat="1" x14ac:dyDescent="0.2">
      <c r="A31" s="4" t="s">
        <v>62</v>
      </c>
      <c r="B31" s="7">
        <v>0</v>
      </c>
      <c r="C31" s="22">
        <f t="shared" si="0"/>
        <v>0</v>
      </c>
      <c r="D31" s="29"/>
      <c r="E31" s="29"/>
      <c r="F31" s="29"/>
      <c r="G31" s="29"/>
      <c r="H31" s="29"/>
      <c r="I31" s="29"/>
    </row>
    <row r="32" spans="1:9" s="23" customFormat="1" x14ac:dyDescent="0.2">
      <c r="A32" s="4" t="s">
        <v>63</v>
      </c>
      <c r="B32" s="7">
        <v>36.666666999999997</v>
      </c>
      <c r="C32" s="22">
        <f t="shared" si="0"/>
        <v>36.666666999999997</v>
      </c>
      <c r="D32" s="22"/>
      <c r="E32" s="22"/>
      <c r="F32" s="22"/>
      <c r="G32" s="22"/>
      <c r="H32" s="22"/>
      <c r="I32" s="22"/>
    </row>
    <row r="33" spans="1:12" s="23" customFormat="1" x14ac:dyDescent="0.2">
      <c r="A33" s="4" t="s">
        <v>64</v>
      </c>
      <c r="B33" s="7">
        <v>0</v>
      </c>
      <c r="C33" s="22">
        <f t="shared" si="0"/>
        <v>0</v>
      </c>
      <c r="D33" s="22"/>
      <c r="E33" s="22"/>
      <c r="F33" s="22"/>
      <c r="G33" s="22"/>
      <c r="H33" s="22"/>
      <c r="I33" s="22"/>
    </row>
    <row r="34" spans="1:12" s="87" customFormat="1" x14ac:dyDescent="0.2">
      <c r="A34" s="4" t="s">
        <v>65</v>
      </c>
      <c r="B34" s="7">
        <v>0</v>
      </c>
      <c r="C34" s="22">
        <f t="shared" si="0"/>
        <v>0</v>
      </c>
      <c r="D34" s="29"/>
      <c r="E34" s="29"/>
      <c r="F34" s="29"/>
      <c r="G34" s="29"/>
      <c r="H34" s="29"/>
      <c r="I34" s="29"/>
    </row>
    <row r="35" spans="1:12" s="87" customFormat="1" ht="24" x14ac:dyDescent="0.2">
      <c r="A35" s="4" t="s">
        <v>66</v>
      </c>
      <c r="B35" s="7">
        <v>0</v>
      </c>
      <c r="C35" s="22">
        <f t="shared" si="0"/>
        <v>0</v>
      </c>
      <c r="D35" s="29"/>
      <c r="E35" s="29"/>
      <c r="F35" s="29"/>
      <c r="G35" s="29"/>
      <c r="H35" s="29"/>
      <c r="I35" s="29"/>
    </row>
    <row r="36" spans="1:12" s="23" customFormat="1" x14ac:dyDescent="0.2">
      <c r="A36" s="4" t="s">
        <v>67</v>
      </c>
      <c r="B36" s="7">
        <v>0</v>
      </c>
      <c r="C36" s="22">
        <f t="shared" si="0"/>
        <v>0</v>
      </c>
      <c r="D36" s="22"/>
      <c r="E36" s="22"/>
      <c r="F36" s="22"/>
      <c r="G36" s="22"/>
      <c r="H36" s="22"/>
      <c r="I36" s="22"/>
    </row>
    <row r="37" spans="1:12" s="87" customFormat="1" x14ac:dyDescent="0.2">
      <c r="A37" s="4" t="s">
        <v>68</v>
      </c>
      <c r="B37" s="7">
        <v>0</v>
      </c>
      <c r="C37" s="22">
        <f t="shared" si="0"/>
        <v>0</v>
      </c>
      <c r="D37" s="29"/>
      <c r="E37" s="29"/>
      <c r="F37" s="29"/>
      <c r="G37" s="29"/>
      <c r="H37" s="29"/>
      <c r="I37" s="29"/>
    </row>
    <row r="38" spans="1:12" s="87" customFormat="1" x14ac:dyDescent="0.2">
      <c r="A38" s="4" t="s">
        <v>69</v>
      </c>
      <c r="B38" s="7">
        <v>0</v>
      </c>
      <c r="C38" s="22">
        <f t="shared" si="0"/>
        <v>0</v>
      </c>
      <c r="D38" s="29"/>
      <c r="E38" s="29"/>
      <c r="F38" s="29"/>
      <c r="G38" s="29"/>
      <c r="H38" s="29"/>
      <c r="I38" s="29"/>
    </row>
    <row r="39" spans="1:12" s="23" customFormat="1" ht="24" x14ac:dyDescent="0.2">
      <c r="A39" s="4" t="s">
        <v>70</v>
      </c>
      <c r="B39" s="7">
        <v>0</v>
      </c>
      <c r="C39" s="22">
        <f t="shared" si="0"/>
        <v>0</v>
      </c>
      <c r="D39" s="22"/>
      <c r="E39" s="22"/>
      <c r="F39" s="22"/>
      <c r="G39" s="22"/>
      <c r="H39" s="22"/>
      <c r="I39" s="22"/>
    </row>
    <row r="40" spans="1:12" s="87" customFormat="1" x14ac:dyDescent="0.2">
      <c r="A40" s="4" t="s">
        <v>71</v>
      </c>
      <c r="B40" s="7">
        <v>323.23671346999998</v>
      </c>
      <c r="C40" s="22">
        <f t="shared" si="0"/>
        <v>323.23671346999998</v>
      </c>
      <c r="D40" s="29"/>
      <c r="E40" s="29"/>
      <c r="F40" s="29"/>
      <c r="G40" s="29"/>
      <c r="H40" s="29"/>
      <c r="I40" s="29"/>
    </row>
    <row r="41" spans="1:12" s="87" customFormat="1" x14ac:dyDescent="0.2">
      <c r="A41" s="4" t="s">
        <v>72</v>
      </c>
      <c r="B41" s="7">
        <v>0</v>
      </c>
      <c r="C41" s="22">
        <f t="shared" si="0"/>
        <v>0</v>
      </c>
      <c r="D41" s="29"/>
      <c r="E41" s="29"/>
      <c r="F41" s="29"/>
      <c r="G41" s="29"/>
      <c r="H41" s="29"/>
      <c r="I41" s="29"/>
    </row>
    <row r="42" spans="1:12" s="87" customFormat="1" x14ac:dyDescent="0.2">
      <c r="A42" s="4" t="s">
        <v>73</v>
      </c>
      <c r="B42" s="7">
        <v>2989.8896278500001</v>
      </c>
      <c r="C42" s="22">
        <f t="shared" si="0"/>
        <v>2989.8896278500001</v>
      </c>
      <c r="D42" s="29"/>
      <c r="E42" s="29"/>
      <c r="F42" s="29"/>
      <c r="G42" s="29"/>
      <c r="H42" s="29"/>
      <c r="I42" s="29"/>
    </row>
    <row r="43" spans="1:12" s="87" customFormat="1" x14ac:dyDescent="0.2">
      <c r="A43" s="4" t="s">
        <v>74</v>
      </c>
      <c r="B43" s="7">
        <v>256.04205768000003</v>
      </c>
      <c r="C43" s="22">
        <f t="shared" si="0"/>
        <v>256.04205768000003</v>
      </c>
      <c r="D43" s="29"/>
      <c r="E43" s="29"/>
      <c r="F43" s="29"/>
      <c r="G43" s="29"/>
      <c r="H43" s="29"/>
      <c r="I43" s="29"/>
    </row>
    <row r="44" spans="1:12" s="87" customFormat="1" x14ac:dyDescent="0.2">
      <c r="A44" s="4" t="s">
        <v>75</v>
      </c>
      <c r="B44" s="7">
        <v>0</v>
      </c>
      <c r="C44" s="22">
        <f t="shared" si="0"/>
        <v>0</v>
      </c>
      <c r="D44" s="29"/>
      <c r="E44" s="29"/>
      <c r="F44" s="29"/>
      <c r="G44" s="29"/>
      <c r="H44" s="29"/>
      <c r="I44" s="29"/>
    </row>
    <row r="45" spans="1:12" s="23" customFormat="1" x14ac:dyDescent="0.2">
      <c r="A45" s="10" t="s">
        <v>76</v>
      </c>
      <c r="B45" s="12">
        <v>18021.74445658</v>
      </c>
      <c r="C45" s="22">
        <f t="shared" si="0"/>
        <v>18021.74445658</v>
      </c>
      <c r="D45" s="22"/>
      <c r="E45" s="22"/>
      <c r="F45" s="22"/>
      <c r="G45" s="22"/>
      <c r="H45" s="22"/>
      <c r="I45" s="22"/>
    </row>
    <row r="46" spans="1:12" s="87" customFormat="1" x14ac:dyDescent="0.2">
      <c r="A46" s="10" t="s">
        <v>77</v>
      </c>
      <c r="B46" s="12">
        <v>3883.42180779</v>
      </c>
      <c r="C46" s="22">
        <f t="shared" si="0"/>
        <v>3883.42180779</v>
      </c>
      <c r="D46" s="29"/>
      <c r="E46" s="29"/>
      <c r="F46" s="29"/>
      <c r="G46" s="29"/>
      <c r="H46" s="29"/>
      <c r="I46" s="29"/>
    </row>
    <row r="47" spans="1:12" s="87" customFormat="1" x14ac:dyDescent="0.2">
      <c r="A47" s="4" t="s">
        <v>78</v>
      </c>
      <c r="B47" s="7">
        <v>655.01123645999996</v>
      </c>
      <c r="C47" s="22">
        <f t="shared" si="0"/>
        <v>655.01123645999996</v>
      </c>
      <c r="D47" s="29"/>
      <c r="E47" s="29"/>
      <c r="F47" s="29"/>
      <c r="G47" s="29"/>
      <c r="H47" s="29"/>
      <c r="I47" s="29"/>
    </row>
    <row r="48" spans="1:12" s="87" customFormat="1" x14ac:dyDescent="0.2">
      <c r="A48" s="4" t="s">
        <v>79</v>
      </c>
      <c r="B48" s="7">
        <v>3228.41057133</v>
      </c>
      <c r="C48" s="22">
        <f t="shared" si="0"/>
        <v>3228.41057133</v>
      </c>
      <c r="D48" s="195"/>
      <c r="E48" s="187"/>
      <c r="F48" s="187"/>
      <c r="G48" s="187"/>
      <c r="H48" s="187"/>
      <c r="I48" s="187"/>
      <c r="J48" s="188"/>
      <c r="K48" s="188"/>
      <c r="L48" s="188"/>
    </row>
    <row r="49" spans="1:12" x14ac:dyDescent="0.2">
      <c r="A49" s="10" t="s">
        <v>80</v>
      </c>
      <c r="B49" s="12">
        <v>0</v>
      </c>
      <c r="C49" s="22">
        <f t="shared" si="0"/>
        <v>0</v>
      </c>
      <c r="D49" s="52"/>
      <c r="E49" s="52"/>
      <c r="F49" s="52"/>
      <c r="G49" s="52"/>
      <c r="H49" s="52"/>
      <c r="I49" s="52"/>
      <c r="J49" s="52"/>
      <c r="K49" s="52"/>
      <c r="L49" s="52"/>
    </row>
    <row r="50" spans="1:12" x14ac:dyDescent="0.2">
      <c r="A50" s="4" t="s">
        <v>81</v>
      </c>
      <c r="B50" s="7">
        <v>0</v>
      </c>
      <c r="C50" s="22">
        <f t="shared" si="0"/>
        <v>0</v>
      </c>
    </row>
    <row r="51" spans="1:12" x14ac:dyDescent="0.2">
      <c r="A51" s="4" t="s">
        <v>82</v>
      </c>
      <c r="B51" s="7">
        <v>0</v>
      </c>
      <c r="C51" s="22">
        <f t="shared" si="0"/>
        <v>0</v>
      </c>
    </row>
    <row r="52" spans="1:12" x14ac:dyDescent="0.2">
      <c r="A52" s="10" t="s">
        <v>83</v>
      </c>
      <c r="B52" s="12">
        <v>14138.322648789999</v>
      </c>
      <c r="C52" s="22">
        <f t="shared" si="0"/>
        <v>14138.322648789999</v>
      </c>
    </row>
    <row r="53" spans="1:12" x14ac:dyDescent="0.2">
      <c r="A53" s="4" t="s">
        <v>58</v>
      </c>
      <c r="B53" s="7">
        <v>14138.322648789999</v>
      </c>
      <c r="C53" s="22">
        <f t="shared" si="0"/>
        <v>14138.322648789999</v>
      </c>
    </row>
    <row r="54" spans="1:12" x14ac:dyDescent="0.2">
      <c r="A54" s="4" t="s">
        <v>84</v>
      </c>
      <c r="B54" s="7">
        <v>0</v>
      </c>
      <c r="C54" s="22">
        <f t="shared" si="0"/>
        <v>0</v>
      </c>
    </row>
    <row r="55" spans="1:12" x14ac:dyDescent="0.2">
      <c r="A55" s="4" t="s">
        <v>63</v>
      </c>
      <c r="B55" s="7">
        <v>13957.679898390001</v>
      </c>
      <c r="C55" s="22">
        <f t="shared" si="0"/>
        <v>13957.679898390001</v>
      </c>
    </row>
    <row r="56" spans="1:12" x14ac:dyDescent="0.2">
      <c r="A56" s="4" t="s">
        <v>65</v>
      </c>
      <c r="B56" s="7">
        <v>0</v>
      </c>
      <c r="C56" s="22">
        <f t="shared" si="0"/>
        <v>0</v>
      </c>
    </row>
    <row r="57" spans="1:12" x14ac:dyDescent="0.2">
      <c r="A57" s="4" t="s">
        <v>85</v>
      </c>
      <c r="B57" s="7">
        <v>0</v>
      </c>
      <c r="C57" s="22">
        <f t="shared" si="0"/>
        <v>0</v>
      </c>
    </row>
    <row r="58" spans="1:12" x14ac:dyDescent="0.2">
      <c r="A58" s="4" t="s">
        <v>86</v>
      </c>
      <c r="B58" s="7">
        <v>0</v>
      </c>
      <c r="C58" s="22">
        <f t="shared" si="0"/>
        <v>0</v>
      </c>
    </row>
    <row r="59" spans="1:12" x14ac:dyDescent="0.2">
      <c r="A59" s="4" t="s">
        <v>67</v>
      </c>
      <c r="B59" s="7">
        <v>0</v>
      </c>
      <c r="C59" s="22">
        <f t="shared" si="0"/>
        <v>0</v>
      </c>
    </row>
    <row r="60" spans="1:12" x14ac:dyDescent="0.2">
      <c r="A60" s="4" t="s">
        <v>87</v>
      </c>
      <c r="B60" s="7">
        <v>157.67866699999999</v>
      </c>
      <c r="C60" s="22">
        <f t="shared" si="0"/>
        <v>157.67866699999999</v>
      </c>
    </row>
    <row r="61" spans="1:12" x14ac:dyDescent="0.2">
      <c r="A61" s="4" t="s">
        <v>69</v>
      </c>
      <c r="B61" s="7">
        <v>0</v>
      </c>
      <c r="C61" s="22">
        <f t="shared" si="0"/>
        <v>0</v>
      </c>
    </row>
    <row r="62" spans="1:12" x14ac:dyDescent="0.2">
      <c r="A62" s="4" t="s">
        <v>71</v>
      </c>
      <c r="B62" s="7">
        <v>22.9640834</v>
      </c>
      <c r="C62" s="22">
        <f t="shared" si="0"/>
        <v>22.9640834</v>
      </c>
    </row>
    <row r="63" spans="1:12" x14ac:dyDescent="0.2">
      <c r="A63" s="4" t="s">
        <v>72</v>
      </c>
      <c r="B63" s="7">
        <v>0</v>
      </c>
      <c r="C63" s="22">
        <f t="shared" si="0"/>
        <v>0</v>
      </c>
    </row>
    <row r="64" spans="1:12" x14ac:dyDescent="0.2">
      <c r="A64" s="4" t="s">
        <v>88</v>
      </c>
      <c r="B64" s="7">
        <v>0</v>
      </c>
      <c r="C64" s="22">
        <f t="shared" si="0"/>
        <v>0</v>
      </c>
    </row>
    <row r="65" spans="1:3" x14ac:dyDescent="0.2">
      <c r="A65" s="4" t="s">
        <v>73</v>
      </c>
      <c r="B65" s="7">
        <v>0</v>
      </c>
      <c r="C65" s="22">
        <f t="shared" si="0"/>
        <v>0</v>
      </c>
    </row>
    <row r="66" spans="1:3" x14ac:dyDescent="0.2">
      <c r="A66" s="4" t="s">
        <v>74</v>
      </c>
      <c r="B66" s="7">
        <v>0</v>
      </c>
      <c r="C66" s="22">
        <f t="shared" si="0"/>
        <v>0</v>
      </c>
    </row>
    <row r="67" spans="1:3" x14ac:dyDescent="0.2">
      <c r="A67" s="10" t="s">
        <v>89</v>
      </c>
      <c r="B67" s="12">
        <v>0</v>
      </c>
      <c r="C67" s="22">
        <f t="shared" si="0"/>
        <v>0</v>
      </c>
    </row>
    <row r="68" spans="1:3" x14ac:dyDescent="0.2">
      <c r="A68" s="4" t="s">
        <v>90</v>
      </c>
      <c r="B68" s="7">
        <v>0</v>
      </c>
      <c r="C68" s="22">
        <f t="shared" si="0"/>
        <v>0</v>
      </c>
    </row>
    <row r="69" spans="1:3" x14ac:dyDescent="0.2">
      <c r="A69" s="4" t="s">
        <v>91</v>
      </c>
      <c r="B69" s="7">
        <v>0</v>
      </c>
      <c r="C69" s="22">
        <f t="shared" si="0"/>
        <v>0</v>
      </c>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8B2C9-FD10-4F43-AD39-6F5C2F344067}">
  <sheetPr>
    <tabColor rgb="FF00B0F0"/>
  </sheetPr>
  <dimension ref="A18:G71"/>
  <sheetViews>
    <sheetView workbookViewId="0">
      <selection activeCell="L22" sqref="L22"/>
    </sheetView>
  </sheetViews>
  <sheetFormatPr baseColWidth="10" defaultColWidth="11.42578125" defaultRowHeight="15" x14ac:dyDescent="0.25"/>
  <cols>
    <col min="1" max="6" width="11.42578125" style="178"/>
    <col min="7" max="7" width="14.140625" style="178" customWidth="1"/>
    <col min="8" max="16384" width="11.42578125" style="178"/>
  </cols>
  <sheetData>
    <row r="18" spans="1:7" ht="99.75" customHeight="1" x14ac:dyDescent="0.7">
      <c r="A18" s="222" t="s">
        <v>98</v>
      </c>
      <c r="B18" s="222"/>
      <c r="C18" s="222"/>
      <c r="D18" s="222"/>
      <c r="E18" s="222"/>
      <c r="F18" s="222"/>
      <c r="G18" s="222"/>
    </row>
    <row r="20" spans="1:7" ht="46.5" x14ac:dyDescent="0.7">
      <c r="A20" s="223"/>
      <c r="B20" s="223"/>
      <c r="C20" s="223"/>
      <c r="D20" s="223"/>
      <c r="E20" s="223"/>
      <c r="F20" s="223"/>
      <c r="G20" s="223"/>
    </row>
    <row r="71" spans="2:2" x14ac:dyDescent="0.25">
      <c r="B71" s="179"/>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48195-82AF-4242-AEF8-8D073E178F6B}">
  <sheetPr>
    <tabColor theme="9" tint="0.39997558519241921"/>
  </sheetPr>
  <dimension ref="A1:L75"/>
  <sheetViews>
    <sheetView showGridLines="0" defaultGridColor="0" topLeftCell="A4" colorId="60" workbookViewId="0">
      <selection activeCell="A12" sqref="A12:F73"/>
    </sheetView>
  </sheetViews>
  <sheetFormatPr baseColWidth="10" defaultColWidth="11.42578125" defaultRowHeight="12.75" x14ac:dyDescent="0.2"/>
  <cols>
    <col min="1" max="1" width="58.42578125" style="181" customWidth="1"/>
    <col min="2" max="4" width="11.42578125" style="181"/>
    <col min="5" max="5" width="13.42578125" style="181" customWidth="1"/>
    <col min="6" max="7" width="11.42578125" style="181"/>
    <col min="8" max="8" width="14.140625" style="181" customWidth="1"/>
    <col min="9" max="9" width="13.5703125" style="181" customWidth="1"/>
    <col min="10" max="16384" width="11.42578125" style="181"/>
  </cols>
  <sheetData>
    <row r="1" spans="1:9" x14ac:dyDescent="0.2">
      <c r="A1" s="180" t="s">
        <v>0</v>
      </c>
    </row>
    <row r="2" spans="1:9" x14ac:dyDescent="0.2">
      <c r="A2" s="180" t="s">
        <v>2</v>
      </c>
    </row>
    <row r="3" spans="1:9" x14ac:dyDescent="0.2">
      <c r="A3" s="180" t="s">
        <v>3</v>
      </c>
    </row>
    <row r="5" spans="1:9" x14ac:dyDescent="0.2">
      <c r="A5" s="224" t="s">
        <v>92</v>
      </c>
      <c r="B5" s="224"/>
      <c r="C5" s="224"/>
      <c r="D5" s="224"/>
      <c r="E5" s="224"/>
      <c r="F5" s="224"/>
      <c r="G5" s="186"/>
      <c r="H5" s="186"/>
    </row>
    <row r="6" spans="1:9" x14ac:dyDescent="0.2">
      <c r="A6" s="224" t="s">
        <v>98</v>
      </c>
      <c r="B6" s="224"/>
      <c r="C6" s="224"/>
      <c r="D6" s="224"/>
      <c r="E6" s="224"/>
      <c r="F6" s="224"/>
      <c r="G6" s="186"/>
      <c r="H6" s="186"/>
    </row>
    <row r="7" spans="1:9" x14ac:dyDescent="0.2">
      <c r="A7" s="224">
        <v>2021</v>
      </c>
      <c r="B7" s="224"/>
      <c r="C7" s="224"/>
      <c r="D7" s="224"/>
      <c r="E7" s="224"/>
      <c r="F7" s="224"/>
      <c r="G7" s="186"/>
      <c r="H7" s="186"/>
    </row>
    <row r="8" spans="1:9" x14ac:dyDescent="0.2">
      <c r="A8" s="224" t="s">
        <v>6</v>
      </c>
      <c r="B8" s="224"/>
      <c r="C8" s="224"/>
      <c r="D8" s="224"/>
      <c r="E8" s="224"/>
      <c r="F8" s="224"/>
      <c r="G8" s="186"/>
      <c r="H8" s="186"/>
    </row>
    <row r="9" spans="1:9" ht="13.5" thickBot="1" x14ac:dyDescent="0.25"/>
    <row r="10" spans="1:9" ht="61.5" thickTop="1" thickBot="1" x14ac:dyDescent="0.25">
      <c r="A10" s="182" t="s">
        <v>1</v>
      </c>
      <c r="B10" s="182" t="s">
        <v>36</v>
      </c>
      <c r="C10" s="182" t="s">
        <v>37</v>
      </c>
      <c r="D10" s="182" t="s">
        <v>38</v>
      </c>
      <c r="E10" s="182" t="s">
        <v>39</v>
      </c>
      <c r="F10" s="182" t="s">
        <v>42</v>
      </c>
      <c r="G10" s="183"/>
      <c r="H10" s="183"/>
      <c r="I10" s="183"/>
    </row>
    <row r="11" spans="1:9" s="23" customFormat="1" ht="13.5" thickTop="1" x14ac:dyDescent="0.2">
      <c r="A11" s="184"/>
      <c r="B11" s="22"/>
      <c r="C11" s="22"/>
      <c r="D11" s="22"/>
      <c r="E11" s="22"/>
      <c r="F11" s="22"/>
      <c r="G11" s="22"/>
      <c r="H11" s="22"/>
      <c r="I11" s="22"/>
    </row>
    <row r="12" spans="1:9" s="23" customFormat="1" x14ac:dyDescent="0.2">
      <c r="A12" s="10" t="s">
        <v>46</v>
      </c>
      <c r="B12" s="205">
        <v>215561.82593972</v>
      </c>
      <c r="C12" s="205">
        <v>539654.913958736</v>
      </c>
      <c r="D12" s="205">
        <v>182150.24</v>
      </c>
      <c r="E12" s="205">
        <v>2871.5604237699999</v>
      </c>
      <c r="F12" s="22">
        <f>SUM(B12:E12)</f>
        <v>940238.54032222601</v>
      </c>
      <c r="G12" s="22">
        <f>SUM('5.1-Urbanización'!D12+'5.2-Desarrollo Comunitario'!M12+'5.3-Abastec. de Agua'!C12+'5.4-Viv y Ot. Serv Com No Espec'!C12)</f>
        <v>940238.54032222601</v>
      </c>
      <c r="H12" s="22"/>
      <c r="I12" s="22"/>
    </row>
    <row r="13" spans="1:9" s="23" customFormat="1" x14ac:dyDescent="0.2">
      <c r="A13" s="10" t="s">
        <v>47</v>
      </c>
      <c r="B13" s="205">
        <v>215518.52859248</v>
      </c>
      <c r="C13" s="205">
        <v>539950.74058452202</v>
      </c>
      <c r="D13" s="205">
        <v>182217.22</v>
      </c>
      <c r="E13" s="205">
        <v>2871.5604237699999</v>
      </c>
      <c r="F13" s="22">
        <f t="shared" ref="F13:F71" si="0">SUM(B13:E13)</f>
        <v>940558.04960077198</v>
      </c>
      <c r="G13" s="22"/>
      <c r="H13" s="22"/>
      <c r="I13" s="22"/>
    </row>
    <row r="14" spans="1:9" s="87" customFormat="1" x14ac:dyDescent="0.2">
      <c r="A14" s="10" t="s">
        <v>48</v>
      </c>
      <c r="B14" s="205">
        <v>16428.754320520002</v>
      </c>
      <c r="C14" s="205">
        <v>422655.65666272998</v>
      </c>
      <c r="D14" s="205">
        <v>124521.58</v>
      </c>
      <c r="E14" s="205">
        <v>2836.1138212300002</v>
      </c>
      <c r="F14" s="22">
        <f t="shared" si="0"/>
        <v>566442.10480447998</v>
      </c>
      <c r="G14" s="29"/>
      <c r="H14" s="29"/>
      <c r="I14" s="29"/>
    </row>
    <row r="15" spans="1:9" s="87" customFormat="1" x14ac:dyDescent="0.2">
      <c r="A15" s="4" t="s">
        <v>49</v>
      </c>
      <c r="B15" s="206">
        <v>4678.1599411200004</v>
      </c>
      <c r="C15" s="206">
        <v>187359.84997919499</v>
      </c>
      <c r="D15" s="206">
        <v>46110.26</v>
      </c>
      <c r="E15" s="206">
        <v>1945.3363123500001</v>
      </c>
      <c r="F15" s="22">
        <f t="shared" si="0"/>
        <v>240093.60623266501</v>
      </c>
      <c r="G15" s="29"/>
      <c r="H15" s="29"/>
      <c r="I15" s="29"/>
    </row>
    <row r="16" spans="1:9" s="87" customFormat="1" x14ac:dyDescent="0.2">
      <c r="A16" s="4" t="s">
        <v>50</v>
      </c>
      <c r="B16" s="206">
        <v>1158.9504177900001</v>
      </c>
      <c r="C16" s="206">
        <v>24264.723372119999</v>
      </c>
      <c r="D16" s="206">
        <v>8210.6299999999992</v>
      </c>
      <c r="E16" s="206">
        <v>261.71019699999999</v>
      </c>
      <c r="F16" s="22">
        <f t="shared" si="0"/>
        <v>33896.013986910002</v>
      </c>
      <c r="G16" s="29"/>
      <c r="H16" s="29"/>
      <c r="I16" s="29"/>
    </row>
    <row r="17" spans="1:9" s="87" customFormat="1" x14ac:dyDescent="0.2">
      <c r="A17" s="4" t="s">
        <v>51</v>
      </c>
      <c r="B17" s="206">
        <v>245.69858576999999</v>
      </c>
      <c r="C17" s="206">
        <v>106.23364712</v>
      </c>
      <c r="D17" s="206">
        <v>2571.6113669800002</v>
      </c>
      <c r="E17" s="206">
        <v>17.86460598</v>
      </c>
      <c r="F17" s="22">
        <f t="shared" si="0"/>
        <v>2941.4082058500003</v>
      </c>
      <c r="G17" s="29"/>
      <c r="H17" s="29"/>
      <c r="I17" s="29"/>
    </row>
    <row r="18" spans="1:9" s="87" customFormat="1" x14ac:dyDescent="0.2">
      <c r="A18" s="4" t="s">
        <v>52</v>
      </c>
      <c r="B18" s="206">
        <v>1174.96202902</v>
      </c>
      <c r="C18" s="206">
        <v>24158.489724999999</v>
      </c>
      <c r="D18" s="206">
        <v>7442.6850297999999</v>
      </c>
      <c r="E18" s="206">
        <v>322.50173690000003</v>
      </c>
      <c r="F18" s="22">
        <f t="shared" si="0"/>
        <v>33098.63852072</v>
      </c>
      <c r="G18" s="29"/>
      <c r="H18" s="29"/>
      <c r="I18" s="29"/>
    </row>
    <row r="19" spans="1:9" s="87" customFormat="1" x14ac:dyDescent="0.2">
      <c r="A19" s="4" t="s">
        <v>53</v>
      </c>
      <c r="B19" s="206">
        <v>7159.70953035</v>
      </c>
      <c r="C19" s="206">
        <v>149635.31827711</v>
      </c>
      <c r="D19" s="206">
        <v>61521.21</v>
      </c>
      <c r="E19" s="206">
        <v>486.42681375000001</v>
      </c>
      <c r="F19" s="22">
        <f t="shared" si="0"/>
        <v>218802.66462120999</v>
      </c>
      <c r="G19" s="29"/>
      <c r="H19" s="29"/>
      <c r="I19" s="29"/>
    </row>
    <row r="20" spans="1:9" s="87" customFormat="1" x14ac:dyDescent="0.2">
      <c r="A20" s="10" t="s">
        <v>54</v>
      </c>
      <c r="B20" s="205">
        <v>2960.1910149999999</v>
      </c>
      <c r="C20" s="205">
        <v>6515.8470493799996</v>
      </c>
      <c r="D20" s="205">
        <v>4989.16</v>
      </c>
      <c r="E20" s="205">
        <v>0</v>
      </c>
      <c r="F20" s="22">
        <f t="shared" si="0"/>
        <v>14465.19806438</v>
      </c>
      <c r="G20" s="29"/>
      <c r="H20" s="29"/>
      <c r="I20" s="29"/>
    </row>
    <row r="21" spans="1:9" s="87" customFormat="1" x14ac:dyDescent="0.2">
      <c r="A21" s="10" t="s">
        <v>55</v>
      </c>
      <c r="B21" s="205">
        <v>2960.1910149999999</v>
      </c>
      <c r="C21" s="205">
        <v>6240.25038494</v>
      </c>
      <c r="D21" s="205">
        <v>947.89</v>
      </c>
      <c r="E21" s="205">
        <v>0</v>
      </c>
      <c r="F21" s="22">
        <f t="shared" si="0"/>
        <v>10148.33139994</v>
      </c>
      <c r="G21" s="29"/>
      <c r="H21" s="29"/>
      <c r="I21" s="29"/>
    </row>
    <row r="22" spans="1:9" s="23" customFormat="1" x14ac:dyDescent="0.2">
      <c r="A22" s="4" t="s">
        <v>44</v>
      </c>
      <c r="B22" s="206">
        <v>0</v>
      </c>
      <c r="C22" s="206">
        <v>3339.2780887399999</v>
      </c>
      <c r="D22" s="206">
        <v>917.02</v>
      </c>
      <c r="E22" s="206">
        <v>0</v>
      </c>
      <c r="F22" s="22">
        <f t="shared" si="0"/>
        <v>4256.2980887399999</v>
      </c>
      <c r="G22" s="22"/>
      <c r="H22" s="22"/>
      <c r="I22" s="22"/>
    </row>
    <row r="23" spans="1:9" s="23" customFormat="1" x14ac:dyDescent="0.2">
      <c r="A23" s="4" t="s">
        <v>43</v>
      </c>
      <c r="B23" s="206">
        <v>0</v>
      </c>
      <c r="C23" s="206">
        <v>2894.81457284</v>
      </c>
      <c r="D23" s="206">
        <v>0</v>
      </c>
      <c r="E23" s="206">
        <v>0</v>
      </c>
      <c r="F23" s="22">
        <f t="shared" si="0"/>
        <v>2894.81457284</v>
      </c>
      <c r="G23" s="22"/>
      <c r="H23" s="22"/>
      <c r="I23" s="22"/>
    </row>
    <row r="24" spans="1:9" s="87" customFormat="1" x14ac:dyDescent="0.2">
      <c r="A24" s="4" t="s">
        <v>45</v>
      </c>
      <c r="B24" s="206">
        <v>2960.1910149999999</v>
      </c>
      <c r="C24" s="206">
        <v>6.1577233600000003</v>
      </c>
      <c r="D24" s="206">
        <v>30.87</v>
      </c>
      <c r="E24" s="206">
        <v>0</v>
      </c>
      <c r="F24" s="22">
        <f t="shared" si="0"/>
        <v>2997.2187383599999</v>
      </c>
      <c r="G24" s="29"/>
      <c r="H24" s="29"/>
      <c r="I24" s="29"/>
    </row>
    <row r="25" spans="1:9" s="87" customFormat="1" x14ac:dyDescent="0.2">
      <c r="A25" s="4" t="s">
        <v>56</v>
      </c>
      <c r="B25" s="206">
        <v>0</v>
      </c>
      <c r="C25" s="206">
        <v>275.59666443999998</v>
      </c>
      <c r="D25" s="206">
        <v>4041.27</v>
      </c>
      <c r="E25" s="206">
        <v>0</v>
      </c>
      <c r="F25" s="22">
        <f t="shared" si="0"/>
        <v>4316.86666444</v>
      </c>
      <c r="G25" s="29"/>
      <c r="H25" s="29"/>
      <c r="I25" s="29"/>
    </row>
    <row r="26" spans="1:9" s="87" customFormat="1" x14ac:dyDescent="0.2">
      <c r="A26" s="10" t="s">
        <v>57</v>
      </c>
      <c r="B26" s="205">
        <v>471.74341626</v>
      </c>
      <c r="C26" s="205">
        <v>54879.917984924999</v>
      </c>
      <c r="D26" s="205">
        <v>3690.32</v>
      </c>
      <c r="E26" s="205">
        <v>142.64049813</v>
      </c>
      <c r="F26" s="22">
        <f t="shared" si="0"/>
        <v>59184.621899314996</v>
      </c>
      <c r="G26" s="29"/>
      <c r="H26" s="29"/>
      <c r="I26" s="29"/>
    </row>
    <row r="27" spans="1:9" s="87" customFormat="1" x14ac:dyDescent="0.2">
      <c r="A27" s="4" t="s">
        <v>58</v>
      </c>
      <c r="B27" s="206">
        <v>0</v>
      </c>
      <c r="C27" s="206">
        <v>30727.445802359998</v>
      </c>
      <c r="D27" s="206">
        <v>0</v>
      </c>
      <c r="E27" s="206">
        <v>30.056142059999999</v>
      </c>
      <c r="F27" s="22">
        <f t="shared" si="0"/>
        <v>30757.501944419997</v>
      </c>
      <c r="G27" s="29"/>
      <c r="H27" s="29"/>
      <c r="I27" s="29"/>
    </row>
    <row r="28" spans="1:9" s="23" customFormat="1" x14ac:dyDescent="0.2">
      <c r="A28" s="4" t="s">
        <v>59</v>
      </c>
      <c r="B28" s="206">
        <v>0</v>
      </c>
      <c r="C28" s="206">
        <v>0</v>
      </c>
      <c r="D28" s="206">
        <v>0</v>
      </c>
      <c r="E28" s="206">
        <v>0</v>
      </c>
      <c r="F28" s="22">
        <f t="shared" si="0"/>
        <v>0</v>
      </c>
      <c r="G28" s="22"/>
      <c r="H28" s="22"/>
      <c r="I28" s="22"/>
    </row>
    <row r="29" spans="1:9" s="87" customFormat="1" x14ac:dyDescent="0.2">
      <c r="A29" s="4" t="s">
        <v>60</v>
      </c>
      <c r="B29" s="206">
        <v>0</v>
      </c>
      <c r="C29" s="206">
        <v>0</v>
      </c>
      <c r="D29" s="206">
        <v>0</v>
      </c>
      <c r="E29" s="206">
        <v>0</v>
      </c>
      <c r="F29" s="22">
        <f t="shared" si="0"/>
        <v>0</v>
      </c>
      <c r="G29" s="29"/>
      <c r="H29" s="29"/>
      <c r="I29" s="29"/>
    </row>
    <row r="30" spans="1:9" s="87" customFormat="1" x14ac:dyDescent="0.2">
      <c r="A30" s="4" t="s">
        <v>61</v>
      </c>
      <c r="B30" s="206">
        <v>0</v>
      </c>
      <c r="C30" s="206">
        <v>0</v>
      </c>
      <c r="D30" s="206">
        <v>0</v>
      </c>
      <c r="E30" s="206">
        <v>0</v>
      </c>
      <c r="F30" s="22">
        <f t="shared" si="0"/>
        <v>0</v>
      </c>
      <c r="G30" s="29"/>
      <c r="H30" s="29"/>
      <c r="I30" s="29"/>
    </row>
    <row r="31" spans="1:9" s="87" customFormat="1" x14ac:dyDescent="0.2">
      <c r="A31" s="4" t="s">
        <v>62</v>
      </c>
      <c r="B31" s="206">
        <v>0</v>
      </c>
      <c r="C31" s="206">
        <v>0</v>
      </c>
      <c r="D31" s="206">
        <v>0</v>
      </c>
      <c r="E31" s="206">
        <v>0</v>
      </c>
      <c r="F31" s="22">
        <f t="shared" si="0"/>
        <v>0</v>
      </c>
      <c r="G31" s="29"/>
      <c r="H31" s="29"/>
      <c r="I31" s="29"/>
    </row>
    <row r="32" spans="1:9" s="87" customFormat="1" x14ac:dyDescent="0.2">
      <c r="A32" s="4" t="s">
        <v>63</v>
      </c>
      <c r="B32" s="206">
        <v>0</v>
      </c>
      <c r="C32" s="206">
        <v>0</v>
      </c>
      <c r="D32" s="206">
        <v>0</v>
      </c>
      <c r="E32" s="206">
        <v>0</v>
      </c>
      <c r="F32" s="22">
        <f t="shared" si="0"/>
        <v>0</v>
      </c>
      <c r="G32" s="29"/>
      <c r="H32" s="29"/>
      <c r="I32" s="29"/>
    </row>
    <row r="33" spans="1:9" s="87" customFormat="1" x14ac:dyDescent="0.2">
      <c r="A33" s="4" t="s">
        <v>64</v>
      </c>
      <c r="B33" s="206">
        <v>0</v>
      </c>
      <c r="C33" s="206">
        <v>0</v>
      </c>
      <c r="D33" s="206">
        <v>0</v>
      </c>
      <c r="E33" s="206">
        <v>0</v>
      </c>
      <c r="F33" s="22">
        <f t="shared" si="0"/>
        <v>0</v>
      </c>
      <c r="G33" s="29"/>
      <c r="H33" s="29"/>
      <c r="I33" s="29"/>
    </row>
    <row r="34" spans="1:9" s="87" customFormat="1" x14ac:dyDescent="0.2">
      <c r="A34" s="4" t="s">
        <v>65</v>
      </c>
      <c r="B34" s="206">
        <v>0</v>
      </c>
      <c r="C34" s="206">
        <v>0</v>
      </c>
      <c r="D34" s="206">
        <v>0</v>
      </c>
      <c r="E34" s="206">
        <v>0</v>
      </c>
      <c r="F34" s="22">
        <f t="shared" si="0"/>
        <v>0</v>
      </c>
      <c r="G34" s="29"/>
      <c r="H34" s="29"/>
      <c r="I34" s="29"/>
    </row>
    <row r="35" spans="1:9" s="87" customFormat="1" x14ac:dyDescent="0.2">
      <c r="A35" s="4" t="s">
        <v>66</v>
      </c>
      <c r="B35" s="206">
        <v>0</v>
      </c>
      <c r="C35" s="206">
        <v>0</v>
      </c>
      <c r="D35" s="206">
        <v>0</v>
      </c>
      <c r="E35" s="206">
        <v>0</v>
      </c>
      <c r="F35" s="22">
        <f t="shared" si="0"/>
        <v>0</v>
      </c>
      <c r="G35" s="29"/>
      <c r="H35" s="29"/>
      <c r="I35" s="29"/>
    </row>
    <row r="36" spans="1:9" s="87" customFormat="1" x14ac:dyDescent="0.2">
      <c r="A36" s="4" t="s">
        <v>67</v>
      </c>
      <c r="B36" s="206">
        <v>0</v>
      </c>
      <c r="C36" s="206">
        <v>14086.382317629999</v>
      </c>
      <c r="D36" s="206">
        <v>0</v>
      </c>
      <c r="E36" s="206">
        <v>0</v>
      </c>
      <c r="F36" s="22">
        <f t="shared" si="0"/>
        <v>14086.382317629999</v>
      </c>
      <c r="G36" s="29"/>
      <c r="H36" s="29"/>
      <c r="I36" s="29"/>
    </row>
    <row r="37" spans="1:9" s="87" customFormat="1" x14ac:dyDescent="0.2">
      <c r="A37" s="4" t="s">
        <v>68</v>
      </c>
      <c r="B37" s="206">
        <v>0</v>
      </c>
      <c r="C37" s="206">
        <v>0</v>
      </c>
      <c r="D37" s="206">
        <v>0</v>
      </c>
      <c r="E37" s="206">
        <v>0</v>
      </c>
      <c r="F37" s="22">
        <f t="shared" si="0"/>
        <v>0</v>
      </c>
      <c r="G37" s="29"/>
      <c r="H37" s="29"/>
      <c r="I37" s="29"/>
    </row>
    <row r="38" spans="1:9" s="87" customFormat="1" x14ac:dyDescent="0.2">
      <c r="A38" s="4" t="s">
        <v>69</v>
      </c>
      <c r="B38" s="206">
        <v>0</v>
      </c>
      <c r="C38" s="206">
        <v>26.849232000000001</v>
      </c>
      <c r="D38" s="206">
        <v>0</v>
      </c>
      <c r="E38" s="206">
        <v>0</v>
      </c>
      <c r="F38" s="22">
        <f t="shared" si="0"/>
        <v>26.849232000000001</v>
      </c>
      <c r="G38" s="29"/>
      <c r="H38" s="29"/>
      <c r="I38" s="29"/>
    </row>
    <row r="39" spans="1:9" s="87" customFormat="1" x14ac:dyDescent="0.2">
      <c r="A39" s="4" t="s">
        <v>70</v>
      </c>
      <c r="B39" s="206">
        <v>0</v>
      </c>
      <c r="C39" s="206">
        <v>0</v>
      </c>
      <c r="D39" s="206">
        <v>0</v>
      </c>
      <c r="E39" s="206">
        <v>0</v>
      </c>
      <c r="F39" s="22">
        <f t="shared" si="0"/>
        <v>0</v>
      </c>
      <c r="G39" s="29"/>
      <c r="H39" s="29"/>
      <c r="I39" s="29"/>
    </row>
    <row r="40" spans="1:9" s="87" customFormat="1" x14ac:dyDescent="0.2">
      <c r="A40" s="4" t="s">
        <v>71</v>
      </c>
      <c r="B40" s="206">
        <v>30.056142059999999</v>
      </c>
      <c r="C40" s="206">
        <v>2.30019654</v>
      </c>
      <c r="D40" s="206">
        <v>0</v>
      </c>
      <c r="E40" s="206">
        <v>30.056142059999999</v>
      </c>
      <c r="F40" s="22">
        <f t="shared" si="0"/>
        <v>62.41248066</v>
      </c>
      <c r="G40" s="29"/>
      <c r="H40" s="29"/>
      <c r="I40" s="29"/>
    </row>
    <row r="41" spans="1:9" s="87" customFormat="1" x14ac:dyDescent="0.2">
      <c r="A41" s="4" t="s">
        <v>72</v>
      </c>
      <c r="B41" s="206">
        <v>0</v>
      </c>
      <c r="C41" s="206">
        <v>16611.914056189999</v>
      </c>
      <c r="D41" s="206">
        <v>0</v>
      </c>
      <c r="E41" s="206">
        <v>0</v>
      </c>
      <c r="F41" s="22">
        <f t="shared" si="0"/>
        <v>16611.914056189999</v>
      </c>
      <c r="G41" s="29"/>
      <c r="H41" s="29"/>
      <c r="I41" s="29"/>
    </row>
    <row r="42" spans="1:9" s="87" customFormat="1" x14ac:dyDescent="0.2">
      <c r="A42" s="4" t="s">
        <v>73</v>
      </c>
      <c r="B42" s="206">
        <v>471.74341626</v>
      </c>
      <c r="C42" s="206">
        <v>24121.396067835001</v>
      </c>
      <c r="D42" s="206">
        <v>3690.32</v>
      </c>
      <c r="E42" s="206">
        <v>112.58435607</v>
      </c>
      <c r="F42" s="22">
        <f t="shared" si="0"/>
        <v>28396.043840165003</v>
      </c>
      <c r="G42" s="29"/>
      <c r="H42" s="29"/>
      <c r="I42" s="29"/>
    </row>
    <row r="43" spans="1:9" s="87" customFormat="1" x14ac:dyDescent="0.2">
      <c r="A43" s="4" t="s">
        <v>74</v>
      </c>
      <c r="B43" s="206">
        <v>0</v>
      </c>
      <c r="C43" s="206">
        <v>31.07611473</v>
      </c>
      <c r="D43" s="206">
        <v>0</v>
      </c>
      <c r="E43" s="206">
        <v>0</v>
      </c>
      <c r="F43" s="22">
        <f t="shared" si="0"/>
        <v>31.07611473</v>
      </c>
      <c r="G43" s="29"/>
      <c r="H43" s="29"/>
      <c r="I43" s="29"/>
    </row>
    <row r="44" spans="1:9" s="87" customFormat="1" x14ac:dyDescent="0.2">
      <c r="A44" s="4" t="s">
        <v>75</v>
      </c>
      <c r="B44" s="206">
        <v>0</v>
      </c>
      <c r="C44" s="206">
        <v>0</v>
      </c>
      <c r="D44" s="206">
        <v>0</v>
      </c>
      <c r="E44" s="206">
        <v>0</v>
      </c>
      <c r="F44" s="22">
        <f t="shared" si="0"/>
        <v>0</v>
      </c>
      <c r="G44" s="29"/>
      <c r="H44" s="29"/>
      <c r="I44" s="29"/>
    </row>
    <row r="45" spans="1:9" s="87" customFormat="1" x14ac:dyDescent="0.2">
      <c r="A45" s="10" t="s">
        <v>76</v>
      </c>
      <c r="B45" s="205">
        <v>199089.77427195999</v>
      </c>
      <c r="C45" s="205">
        <v>117295.083921792</v>
      </c>
      <c r="D45" s="205">
        <v>57695.64</v>
      </c>
      <c r="E45" s="205">
        <v>35.446602540000001</v>
      </c>
      <c r="F45" s="22">
        <f t="shared" si="0"/>
        <v>374115.94479629199</v>
      </c>
      <c r="G45" s="29"/>
      <c r="H45" s="29"/>
      <c r="I45" s="29"/>
    </row>
    <row r="46" spans="1:9" s="87" customFormat="1" x14ac:dyDescent="0.2">
      <c r="A46" s="10" t="s">
        <v>77</v>
      </c>
      <c r="B46" s="205">
        <v>4635.1860327900004</v>
      </c>
      <c r="C46" s="205">
        <v>111438.465144812</v>
      </c>
      <c r="D46" s="205">
        <v>56510.54</v>
      </c>
      <c r="E46" s="205">
        <v>35.446602540000001</v>
      </c>
      <c r="F46" s="22">
        <f t="shared" si="0"/>
        <v>172619.63778014202</v>
      </c>
      <c r="G46" s="29"/>
      <c r="H46" s="29"/>
      <c r="I46" s="29"/>
    </row>
    <row r="47" spans="1:9" s="87" customFormat="1" x14ac:dyDescent="0.2">
      <c r="A47" s="4" t="s">
        <v>78</v>
      </c>
      <c r="B47" s="206">
        <v>395.71048179000002</v>
      </c>
      <c r="C47" s="206">
        <v>19968.507208462001</v>
      </c>
      <c r="D47" s="206">
        <v>7366.86</v>
      </c>
      <c r="E47" s="206">
        <v>35.446602540000001</v>
      </c>
      <c r="F47" s="22">
        <f t="shared" si="0"/>
        <v>27766.524292792001</v>
      </c>
      <c r="G47" s="29"/>
      <c r="H47" s="29"/>
      <c r="I47" s="29"/>
    </row>
    <row r="48" spans="1:9" s="87" customFormat="1" x14ac:dyDescent="0.2">
      <c r="A48" s="4" t="s">
        <v>79</v>
      </c>
      <c r="B48" s="206">
        <v>4239.4755510000005</v>
      </c>
      <c r="C48" s="206">
        <v>91469.957936349994</v>
      </c>
      <c r="D48" s="206">
        <v>49143.68</v>
      </c>
      <c r="E48" s="206">
        <v>0</v>
      </c>
      <c r="F48" s="22">
        <f t="shared" si="0"/>
        <v>144853.11348735</v>
      </c>
      <c r="G48" s="29"/>
      <c r="H48" s="29"/>
      <c r="I48" s="29"/>
    </row>
    <row r="49" spans="1:9" s="23" customFormat="1" x14ac:dyDescent="0.2">
      <c r="A49" s="10" t="s">
        <v>80</v>
      </c>
      <c r="B49" s="205">
        <v>0</v>
      </c>
      <c r="C49" s="205">
        <v>2996.3868937500001</v>
      </c>
      <c r="D49" s="205">
        <v>1185.0999999999999</v>
      </c>
      <c r="E49" s="205">
        <v>0</v>
      </c>
      <c r="F49" s="22">
        <f t="shared" si="0"/>
        <v>4181.4868937499996</v>
      </c>
      <c r="G49" s="22"/>
      <c r="H49" s="22"/>
      <c r="I49" s="22"/>
    </row>
    <row r="50" spans="1:9" s="23" customFormat="1" x14ac:dyDescent="0.2">
      <c r="A50" s="4" t="s">
        <v>81</v>
      </c>
      <c r="B50" s="206">
        <v>0</v>
      </c>
      <c r="C50" s="206">
        <v>2884.15513182</v>
      </c>
      <c r="D50" s="206">
        <v>1185.0999999999999</v>
      </c>
      <c r="E50" s="206">
        <v>0</v>
      </c>
      <c r="F50" s="22">
        <f t="shared" si="0"/>
        <v>4069.2551318199999</v>
      </c>
      <c r="G50" s="22"/>
      <c r="H50" s="22"/>
      <c r="I50" s="22"/>
    </row>
    <row r="51" spans="1:9" s="87" customFormat="1" x14ac:dyDescent="0.2">
      <c r="A51" s="4" t="s">
        <v>82</v>
      </c>
      <c r="B51" s="206">
        <v>0</v>
      </c>
      <c r="C51" s="206">
        <v>112.23176193</v>
      </c>
      <c r="D51" s="206">
        <v>0</v>
      </c>
      <c r="E51" s="206">
        <v>0</v>
      </c>
      <c r="F51" s="22">
        <f t="shared" si="0"/>
        <v>112.23176193</v>
      </c>
      <c r="G51" s="29"/>
      <c r="H51" s="29"/>
      <c r="I51" s="29"/>
    </row>
    <row r="52" spans="1:9" s="87" customFormat="1" x14ac:dyDescent="0.2">
      <c r="A52" s="10" t="s">
        <v>83</v>
      </c>
      <c r="B52" s="205">
        <v>194454.58823917</v>
      </c>
      <c r="C52" s="205">
        <v>2860.2318832300002</v>
      </c>
      <c r="D52" s="205">
        <v>0</v>
      </c>
      <c r="E52" s="205">
        <v>0</v>
      </c>
      <c r="F52" s="22">
        <f t="shared" si="0"/>
        <v>197314.82012240001</v>
      </c>
      <c r="G52" s="29"/>
      <c r="H52" s="29"/>
      <c r="I52" s="29"/>
    </row>
    <row r="53" spans="1:9" s="23" customFormat="1" x14ac:dyDescent="0.2">
      <c r="A53" s="4" t="s">
        <v>58</v>
      </c>
      <c r="B53" s="206">
        <v>0</v>
      </c>
      <c r="C53" s="206">
        <v>921.17658996</v>
      </c>
      <c r="D53" s="206">
        <v>0</v>
      </c>
      <c r="E53" s="206">
        <v>0</v>
      </c>
      <c r="F53" s="22">
        <f t="shared" si="0"/>
        <v>921.17658996</v>
      </c>
      <c r="G53" s="22"/>
      <c r="H53" s="22"/>
      <c r="I53" s="22"/>
    </row>
    <row r="54" spans="1:9" s="87" customFormat="1" x14ac:dyDescent="0.2">
      <c r="A54" s="4" t="s">
        <v>84</v>
      </c>
      <c r="B54" s="206">
        <v>0</v>
      </c>
      <c r="C54" s="206">
        <v>0</v>
      </c>
      <c r="D54" s="206">
        <v>0</v>
      </c>
      <c r="E54" s="206">
        <v>0</v>
      </c>
      <c r="F54" s="22">
        <f t="shared" si="0"/>
        <v>0</v>
      </c>
      <c r="G54" s="29"/>
      <c r="H54" s="29"/>
      <c r="I54" s="29"/>
    </row>
    <row r="55" spans="1:9" s="87" customFormat="1" x14ac:dyDescent="0.2">
      <c r="A55" s="4" t="s">
        <v>63</v>
      </c>
      <c r="B55" s="206">
        <v>0</v>
      </c>
      <c r="C55" s="206">
        <v>0</v>
      </c>
      <c r="D55" s="206">
        <v>0</v>
      </c>
      <c r="E55" s="206">
        <v>0</v>
      </c>
      <c r="F55" s="22">
        <f t="shared" si="0"/>
        <v>0</v>
      </c>
      <c r="G55" s="29"/>
      <c r="H55" s="29"/>
      <c r="I55" s="29"/>
    </row>
    <row r="56" spans="1:9" s="23" customFormat="1" x14ac:dyDescent="0.2">
      <c r="A56" s="4" t="s">
        <v>65</v>
      </c>
      <c r="B56" s="206">
        <v>0</v>
      </c>
      <c r="C56" s="206">
        <v>0</v>
      </c>
      <c r="D56" s="206">
        <v>0</v>
      </c>
      <c r="E56" s="206">
        <v>0</v>
      </c>
      <c r="F56" s="22">
        <f t="shared" si="0"/>
        <v>0</v>
      </c>
      <c r="G56" s="22"/>
      <c r="H56" s="22"/>
      <c r="I56" s="22"/>
    </row>
    <row r="57" spans="1:9" s="87" customFormat="1" x14ac:dyDescent="0.2">
      <c r="A57" s="4" t="s">
        <v>85</v>
      </c>
      <c r="B57" s="206">
        <v>0</v>
      </c>
      <c r="C57" s="206">
        <v>0</v>
      </c>
      <c r="D57" s="206">
        <v>0</v>
      </c>
      <c r="E57" s="206">
        <v>0</v>
      </c>
      <c r="F57" s="22">
        <f t="shared" si="0"/>
        <v>0</v>
      </c>
      <c r="G57" s="29"/>
      <c r="H57" s="29"/>
      <c r="I57" s="29"/>
    </row>
    <row r="58" spans="1:9" s="87" customFormat="1" x14ac:dyDescent="0.2">
      <c r="A58" s="4" t="s">
        <v>86</v>
      </c>
      <c r="B58" s="206">
        <v>0</v>
      </c>
      <c r="C58" s="206">
        <v>0</v>
      </c>
      <c r="D58" s="206">
        <v>0</v>
      </c>
      <c r="E58" s="206">
        <v>0</v>
      </c>
      <c r="F58" s="22">
        <f t="shared" si="0"/>
        <v>0</v>
      </c>
      <c r="G58" s="29"/>
      <c r="H58" s="29"/>
      <c r="I58" s="29"/>
    </row>
    <row r="59" spans="1:9" s="87" customFormat="1" x14ac:dyDescent="0.2">
      <c r="A59" s="4" t="s">
        <v>67</v>
      </c>
      <c r="B59" s="206">
        <v>0</v>
      </c>
      <c r="C59" s="206">
        <v>668.74127106000003</v>
      </c>
      <c r="D59" s="206">
        <v>0</v>
      </c>
      <c r="E59" s="206">
        <v>0</v>
      </c>
      <c r="F59" s="22">
        <f t="shared" si="0"/>
        <v>668.74127106000003</v>
      </c>
      <c r="G59" s="29"/>
      <c r="H59" s="29"/>
      <c r="I59" s="29"/>
    </row>
    <row r="60" spans="1:9" s="87" customFormat="1" x14ac:dyDescent="0.2">
      <c r="A60" s="4" t="s">
        <v>87</v>
      </c>
      <c r="B60" s="206">
        <v>0</v>
      </c>
      <c r="C60" s="206">
        <v>0</v>
      </c>
      <c r="D60" s="206">
        <v>0</v>
      </c>
      <c r="E60" s="206">
        <v>0</v>
      </c>
      <c r="F60" s="22">
        <f t="shared" si="0"/>
        <v>0</v>
      </c>
      <c r="G60" s="29"/>
      <c r="H60" s="29"/>
      <c r="I60" s="29"/>
    </row>
    <row r="61" spans="1:9" s="87" customFormat="1" x14ac:dyDescent="0.2">
      <c r="A61" s="4" t="s">
        <v>69</v>
      </c>
      <c r="B61" s="206">
        <v>0</v>
      </c>
      <c r="C61" s="206">
        <v>0</v>
      </c>
      <c r="D61" s="206">
        <v>0</v>
      </c>
      <c r="E61" s="206">
        <v>0</v>
      </c>
      <c r="F61" s="22">
        <f t="shared" si="0"/>
        <v>0</v>
      </c>
      <c r="G61" s="29"/>
      <c r="H61" s="29"/>
      <c r="I61" s="29"/>
    </row>
    <row r="62" spans="1:9" s="87" customFormat="1" x14ac:dyDescent="0.2">
      <c r="A62" s="4" t="s">
        <v>71</v>
      </c>
      <c r="B62" s="206">
        <v>0</v>
      </c>
      <c r="C62" s="206">
        <v>0</v>
      </c>
      <c r="D62" s="206">
        <v>0</v>
      </c>
      <c r="E62" s="206">
        <v>0</v>
      </c>
      <c r="F62" s="22">
        <f t="shared" si="0"/>
        <v>0</v>
      </c>
      <c r="G62" s="29"/>
      <c r="H62" s="29"/>
      <c r="I62" s="29"/>
    </row>
    <row r="63" spans="1:9" s="87" customFormat="1" x14ac:dyDescent="0.2">
      <c r="A63" s="4" t="s">
        <v>72</v>
      </c>
      <c r="B63" s="206">
        <v>0</v>
      </c>
      <c r="C63" s="206">
        <v>252.4353189</v>
      </c>
      <c r="D63" s="206">
        <v>0</v>
      </c>
      <c r="E63" s="206">
        <v>0</v>
      </c>
      <c r="F63" s="22">
        <f t="shared" si="0"/>
        <v>252.4353189</v>
      </c>
      <c r="G63" s="29"/>
      <c r="H63" s="29"/>
      <c r="I63" s="29"/>
    </row>
    <row r="64" spans="1:9" s="87" customFormat="1" x14ac:dyDescent="0.2">
      <c r="A64" s="4" t="s">
        <v>88</v>
      </c>
      <c r="B64" s="206">
        <v>0</v>
      </c>
      <c r="C64" s="206">
        <v>0</v>
      </c>
      <c r="D64" s="206">
        <v>0</v>
      </c>
      <c r="E64" s="206">
        <v>0</v>
      </c>
      <c r="F64" s="22">
        <f t="shared" si="0"/>
        <v>0</v>
      </c>
      <c r="G64" s="29"/>
      <c r="H64" s="29"/>
      <c r="I64" s="29"/>
    </row>
    <row r="65" spans="1:12" s="87" customFormat="1" x14ac:dyDescent="0.2">
      <c r="A65" s="4" t="s">
        <v>73</v>
      </c>
      <c r="B65" s="206">
        <v>194454.58823917</v>
      </c>
      <c r="C65" s="206">
        <v>1686.8275465700001</v>
      </c>
      <c r="D65" s="206">
        <v>0</v>
      </c>
      <c r="E65" s="206">
        <v>0</v>
      </c>
      <c r="F65" s="22">
        <f t="shared" si="0"/>
        <v>196141.41578574001</v>
      </c>
      <c r="G65" s="29"/>
      <c r="H65" s="29"/>
      <c r="I65" s="29"/>
    </row>
    <row r="66" spans="1:12" s="87" customFormat="1" x14ac:dyDescent="0.2">
      <c r="A66" s="4" t="s">
        <v>74</v>
      </c>
      <c r="B66" s="206">
        <v>0</v>
      </c>
      <c r="C66" s="206">
        <v>252.22774670000001</v>
      </c>
      <c r="D66" s="206">
        <v>0</v>
      </c>
      <c r="E66" s="206">
        <v>0</v>
      </c>
      <c r="F66" s="22">
        <f t="shared" si="0"/>
        <v>252.22774670000001</v>
      </c>
      <c r="G66" s="187"/>
      <c r="H66" s="187"/>
      <c r="I66" s="187"/>
      <c r="J66" s="188"/>
      <c r="K66" s="188"/>
      <c r="L66" s="188"/>
    </row>
    <row r="67" spans="1:12" x14ac:dyDescent="0.2">
      <c r="A67" s="10" t="s">
        <v>89</v>
      </c>
      <c r="B67" s="205">
        <v>43.297347240000001</v>
      </c>
      <c r="C67" s="205">
        <v>-295.82662578600002</v>
      </c>
      <c r="D67" s="205">
        <v>-66.98</v>
      </c>
      <c r="E67" s="205">
        <v>0</v>
      </c>
      <c r="F67" s="22">
        <f t="shared" si="0"/>
        <v>-319.50927854600002</v>
      </c>
      <c r="G67" s="52"/>
      <c r="H67" s="52"/>
      <c r="I67" s="52"/>
      <c r="J67" s="52"/>
      <c r="K67" s="52"/>
      <c r="L67" s="52"/>
    </row>
    <row r="68" spans="1:12" x14ac:dyDescent="0.2">
      <c r="A68" s="4" t="s">
        <v>90</v>
      </c>
      <c r="B68" s="206">
        <v>16066.16513505</v>
      </c>
      <c r="C68" s="206">
        <v>2522.457254684</v>
      </c>
      <c r="D68" s="206">
        <v>0</v>
      </c>
      <c r="E68" s="206">
        <v>0</v>
      </c>
      <c r="F68" s="22">
        <f t="shared" si="0"/>
        <v>18588.622389733999</v>
      </c>
    </row>
    <row r="69" spans="1:12" x14ac:dyDescent="0.2">
      <c r="A69" s="4" t="s">
        <v>91</v>
      </c>
      <c r="B69" s="206">
        <v>16022.867787810001</v>
      </c>
      <c r="C69" s="206">
        <v>2818.28388047</v>
      </c>
      <c r="D69" s="206">
        <v>66.98</v>
      </c>
      <c r="E69" s="206">
        <v>0</v>
      </c>
      <c r="F69" s="22">
        <f t="shared" si="0"/>
        <v>18908.131668279999</v>
      </c>
    </row>
    <row r="70" spans="1:12" x14ac:dyDescent="0.2">
      <c r="A70" s="184" t="s">
        <v>74</v>
      </c>
      <c r="B70" s="207"/>
      <c r="C70" s="207"/>
      <c r="D70" s="207"/>
      <c r="E70" s="207"/>
      <c r="F70" s="22">
        <f t="shared" si="0"/>
        <v>0</v>
      </c>
    </row>
    <row r="71" spans="1:12" x14ac:dyDescent="0.2">
      <c r="A71" s="21" t="s">
        <v>89</v>
      </c>
      <c r="B71" s="22"/>
      <c r="C71" s="22"/>
      <c r="D71" s="22"/>
      <c r="E71" s="22"/>
      <c r="F71" s="22">
        <f t="shared" si="0"/>
        <v>0</v>
      </c>
    </row>
    <row r="72" spans="1:12" x14ac:dyDescent="0.2">
      <c r="A72" s="184" t="s">
        <v>90</v>
      </c>
      <c r="B72" s="29">
        <v>21073.625500850001</v>
      </c>
      <c r="C72" s="29">
        <v>5910.7444234499999</v>
      </c>
      <c r="D72" s="29">
        <v>0</v>
      </c>
      <c r="E72" s="29">
        <v>0</v>
      </c>
      <c r="F72" s="29">
        <v>26984.369924300001</v>
      </c>
    </row>
    <row r="73" spans="1:12" x14ac:dyDescent="0.2">
      <c r="A73" s="184" t="s">
        <v>91</v>
      </c>
      <c r="B73" s="29">
        <v>14324.35197301</v>
      </c>
      <c r="C73" s="29">
        <v>2416.7984754099998</v>
      </c>
      <c r="D73" s="29">
        <v>68.319999999999993</v>
      </c>
      <c r="E73" s="29">
        <v>0</v>
      </c>
      <c r="F73" s="29">
        <v>16809.470448420001</v>
      </c>
    </row>
    <row r="74" spans="1:12" ht="13.5" thickBot="1" x14ac:dyDescent="0.25">
      <c r="A74" s="185"/>
      <c r="B74" s="185"/>
      <c r="C74" s="185"/>
      <c r="D74" s="185"/>
      <c r="E74" s="185"/>
      <c r="F74" s="185"/>
    </row>
    <row r="75" spans="1:12" ht="13.5" thickTop="1" x14ac:dyDescent="0.2"/>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4C9BD-768B-4D47-B169-8F0D21CE9A09}">
  <sheetPr>
    <tabColor theme="9" tint="0.39997558519241921"/>
  </sheetPr>
  <dimension ref="A1:L95"/>
  <sheetViews>
    <sheetView showGridLines="0" defaultGridColor="0" colorId="60" workbookViewId="0">
      <selection activeCell="A12" sqref="A12:D70"/>
    </sheetView>
  </sheetViews>
  <sheetFormatPr baseColWidth="10" defaultColWidth="11.42578125" defaultRowHeight="12.75" x14ac:dyDescent="0.2"/>
  <cols>
    <col min="1" max="1" width="57.85546875" style="181" customWidth="1"/>
    <col min="2" max="7" width="11.42578125" style="181"/>
    <col min="8" max="8" width="14.140625" style="181" customWidth="1"/>
    <col min="9" max="9" width="13.5703125" style="181" customWidth="1"/>
    <col min="10" max="16384" width="11.42578125" style="181"/>
  </cols>
  <sheetData>
    <row r="1" spans="1:9" x14ac:dyDescent="0.2">
      <c r="A1" s="180" t="s">
        <v>0</v>
      </c>
    </row>
    <row r="2" spans="1:9" x14ac:dyDescent="0.2">
      <c r="A2" s="180" t="s">
        <v>2</v>
      </c>
    </row>
    <row r="3" spans="1:9" x14ac:dyDescent="0.2">
      <c r="A3" s="180" t="s">
        <v>3</v>
      </c>
      <c r="D3" s="103"/>
    </row>
    <row r="5" spans="1:9" x14ac:dyDescent="0.2">
      <c r="A5" s="224" t="s">
        <v>92</v>
      </c>
      <c r="B5" s="224"/>
      <c r="C5" s="224"/>
      <c r="D5" s="224"/>
      <c r="E5" s="186"/>
      <c r="F5" s="186"/>
      <c r="G5" s="186"/>
      <c r="H5" s="186"/>
    </row>
    <row r="6" spans="1:9" x14ac:dyDescent="0.2">
      <c r="A6" s="224" t="s">
        <v>481</v>
      </c>
      <c r="B6" s="224"/>
      <c r="C6" s="224"/>
      <c r="D6" s="224"/>
      <c r="E6" s="186"/>
      <c r="F6" s="186"/>
      <c r="G6" s="186"/>
      <c r="H6" s="186"/>
    </row>
    <row r="7" spans="1:9" x14ac:dyDescent="0.2">
      <c r="A7" s="224">
        <v>2021</v>
      </c>
      <c r="B7" s="224"/>
      <c r="C7" s="224"/>
      <c r="D7" s="224"/>
      <c r="E7" s="186"/>
      <c r="F7" s="186"/>
      <c r="G7" s="186"/>
      <c r="H7" s="186"/>
    </row>
    <row r="8" spans="1:9" x14ac:dyDescent="0.2">
      <c r="A8" s="224" t="s">
        <v>6</v>
      </c>
      <c r="B8" s="224"/>
      <c r="C8" s="224"/>
      <c r="D8" s="224"/>
      <c r="E8" s="186"/>
      <c r="F8" s="186"/>
      <c r="G8" s="186"/>
      <c r="H8" s="186"/>
    </row>
    <row r="9" spans="1:9" ht="13.5" thickBot="1" x14ac:dyDescent="0.25"/>
    <row r="10" spans="1:9" ht="14.25" thickTop="1" thickBot="1" x14ac:dyDescent="0.25">
      <c r="A10" s="182" t="s">
        <v>1</v>
      </c>
      <c r="B10" s="182" t="s">
        <v>275</v>
      </c>
      <c r="C10" s="182" t="s">
        <v>277</v>
      </c>
      <c r="D10" s="182" t="s">
        <v>42</v>
      </c>
      <c r="E10" s="183"/>
      <c r="F10" s="183"/>
      <c r="G10" s="183"/>
      <c r="H10" s="183"/>
      <c r="I10" s="183"/>
    </row>
    <row r="11" spans="1:9" s="23" customFormat="1" ht="13.5" thickTop="1" x14ac:dyDescent="0.2">
      <c r="A11" s="184"/>
      <c r="B11" s="22"/>
      <c r="C11" s="22"/>
      <c r="D11" s="22"/>
      <c r="E11" s="22"/>
      <c r="F11" s="22"/>
      <c r="G11" s="22"/>
      <c r="H11" s="22"/>
      <c r="I11" s="22"/>
    </row>
    <row r="12" spans="1:9" s="23" customFormat="1" x14ac:dyDescent="0.2">
      <c r="A12" s="10" t="s">
        <v>46</v>
      </c>
      <c r="B12" s="11">
        <v>205290.65979542001</v>
      </c>
      <c r="C12" s="12">
        <v>10271.166144299999</v>
      </c>
      <c r="D12" s="22">
        <f>SUM(B12:C12)</f>
        <v>215561.82593972</v>
      </c>
      <c r="E12" s="22"/>
      <c r="F12" s="22"/>
      <c r="G12" s="22"/>
      <c r="H12" s="22"/>
      <c r="I12" s="22"/>
    </row>
    <row r="13" spans="1:9" s="23" customFormat="1" x14ac:dyDescent="0.2">
      <c r="A13" s="10" t="s">
        <v>47</v>
      </c>
      <c r="B13" s="11">
        <v>205290.65979542001</v>
      </c>
      <c r="C13" s="12">
        <v>10227.86879706</v>
      </c>
      <c r="D13" s="22">
        <f t="shared" ref="D13:D69" si="0">SUM(B13:C13)</f>
        <v>215518.52859248</v>
      </c>
      <c r="E13" s="22"/>
      <c r="F13" s="22"/>
      <c r="G13" s="22"/>
      <c r="H13" s="22"/>
      <c r="I13" s="22"/>
    </row>
    <row r="14" spans="1:9" s="87" customFormat="1" x14ac:dyDescent="0.2">
      <c r="A14" s="10" t="s">
        <v>48</v>
      </c>
      <c r="B14" s="11">
        <v>12962.157632050001</v>
      </c>
      <c r="C14" s="12">
        <v>3466.5966884700001</v>
      </c>
      <c r="D14" s="22">
        <f t="shared" si="0"/>
        <v>16428.754320520002</v>
      </c>
      <c r="E14" s="29"/>
      <c r="F14" s="29"/>
      <c r="G14" s="29"/>
      <c r="H14" s="29"/>
      <c r="I14" s="29"/>
    </row>
    <row r="15" spans="1:9" s="87" customFormat="1" x14ac:dyDescent="0.2">
      <c r="A15" s="4" t="s">
        <v>49</v>
      </c>
      <c r="B15" s="6">
        <v>2895.25042373</v>
      </c>
      <c r="C15" s="7">
        <v>1782.90951739</v>
      </c>
      <c r="D15" s="22">
        <f t="shared" si="0"/>
        <v>4678.1599411200004</v>
      </c>
      <c r="E15" s="29"/>
      <c r="F15" s="29"/>
      <c r="G15" s="29"/>
      <c r="H15" s="29"/>
      <c r="I15" s="29"/>
    </row>
    <row r="16" spans="1:9" s="87" customFormat="1" x14ac:dyDescent="0.2">
      <c r="A16" s="4" t="s">
        <v>50</v>
      </c>
      <c r="B16" s="6">
        <v>496.87659280000003</v>
      </c>
      <c r="C16" s="7">
        <v>662.07382499000005</v>
      </c>
      <c r="D16" s="22">
        <f t="shared" si="0"/>
        <v>1158.9504177900001</v>
      </c>
      <c r="E16" s="29"/>
      <c r="F16" s="29"/>
      <c r="G16" s="29"/>
      <c r="H16" s="29"/>
      <c r="I16" s="29"/>
    </row>
    <row r="17" spans="1:9" s="87" customFormat="1" x14ac:dyDescent="0.2">
      <c r="A17" s="4" t="s">
        <v>51</v>
      </c>
      <c r="B17" s="6">
        <v>127.40425810000001</v>
      </c>
      <c r="C17" s="7">
        <v>118.29432767</v>
      </c>
      <c r="D17" s="22">
        <f t="shared" si="0"/>
        <v>245.69858577000002</v>
      </c>
      <c r="E17" s="29"/>
      <c r="F17" s="29"/>
      <c r="G17" s="29"/>
      <c r="H17" s="29"/>
      <c r="I17" s="29"/>
    </row>
    <row r="18" spans="1:9" s="87" customFormat="1" x14ac:dyDescent="0.2">
      <c r="A18" s="4" t="s">
        <v>52</v>
      </c>
      <c r="B18" s="6">
        <v>369.47233469999998</v>
      </c>
      <c r="C18" s="7">
        <v>543.77949732000002</v>
      </c>
      <c r="D18" s="22">
        <f t="shared" si="0"/>
        <v>913.25183201999994</v>
      </c>
      <c r="E18" s="29"/>
      <c r="F18" s="29"/>
      <c r="G18" s="29"/>
      <c r="H18" s="29"/>
      <c r="I18" s="29"/>
    </row>
    <row r="19" spans="1:9" s="87" customFormat="1" x14ac:dyDescent="0.2">
      <c r="A19" s="4" t="s">
        <v>53</v>
      </c>
      <c r="B19" s="6">
        <v>6489.5147668999998</v>
      </c>
      <c r="C19" s="7">
        <v>670.19476344999998</v>
      </c>
      <c r="D19" s="22">
        <f t="shared" si="0"/>
        <v>7159.70953035</v>
      </c>
      <c r="E19" s="29"/>
      <c r="F19" s="29"/>
      <c r="G19" s="29"/>
      <c r="H19" s="29"/>
      <c r="I19" s="29"/>
    </row>
    <row r="20" spans="1:9" s="87" customFormat="1" x14ac:dyDescent="0.2">
      <c r="A20" s="10" t="s">
        <v>54</v>
      </c>
      <c r="B20" s="11">
        <v>2768.6440149999999</v>
      </c>
      <c r="C20" s="12">
        <v>191.547</v>
      </c>
      <c r="D20" s="22">
        <f t="shared" si="0"/>
        <v>2960.1910149999999</v>
      </c>
      <c r="E20" s="29"/>
      <c r="F20" s="29"/>
      <c r="G20" s="29"/>
      <c r="H20" s="29"/>
      <c r="I20" s="29"/>
    </row>
    <row r="21" spans="1:9" s="87" customFormat="1" x14ac:dyDescent="0.2">
      <c r="A21" s="10" t="s">
        <v>55</v>
      </c>
      <c r="B21" s="11">
        <v>2768.6440149999999</v>
      </c>
      <c r="C21" s="12">
        <v>191.547</v>
      </c>
      <c r="D21" s="22">
        <f t="shared" si="0"/>
        <v>2960.1910149999999</v>
      </c>
      <c r="E21" s="29"/>
      <c r="F21" s="29"/>
      <c r="G21" s="29"/>
      <c r="H21" s="29"/>
      <c r="I21" s="29"/>
    </row>
    <row r="22" spans="1:9" s="23" customFormat="1" x14ac:dyDescent="0.2">
      <c r="A22" s="4" t="s">
        <v>44</v>
      </c>
      <c r="B22" s="6">
        <v>0</v>
      </c>
      <c r="C22" s="7">
        <v>0</v>
      </c>
      <c r="D22" s="22">
        <f t="shared" si="0"/>
        <v>0</v>
      </c>
      <c r="E22" s="22"/>
      <c r="F22" s="22"/>
      <c r="G22" s="22"/>
      <c r="H22" s="22"/>
      <c r="I22" s="22"/>
    </row>
    <row r="23" spans="1:9" s="23" customFormat="1" x14ac:dyDescent="0.2">
      <c r="A23" s="4" t="s">
        <v>43</v>
      </c>
      <c r="B23" s="6">
        <v>0</v>
      </c>
      <c r="C23" s="7">
        <v>0</v>
      </c>
      <c r="D23" s="22">
        <f t="shared" si="0"/>
        <v>0</v>
      </c>
      <c r="E23" s="22"/>
      <c r="F23" s="22"/>
      <c r="G23" s="22"/>
      <c r="H23" s="22"/>
      <c r="I23" s="22"/>
    </row>
    <row r="24" spans="1:9" s="87" customFormat="1" x14ac:dyDescent="0.2">
      <c r="A24" s="4" t="s">
        <v>45</v>
      </c>
      <c r="B24" s="6">
        <v>2768.6440149999999</v>
      </c>
      <c r="C24" s="7">
        <v>191.547</v>
      </c>
      <c r="D24" s="22">
        <f t="shared" si="0"/>
        <v>2960.1910149999999</v>
      </c>
      <c r="E24" s="29"/>
      <c r="F24" s="29"/>
      <c r="G24" s="29"/>
      <c r="H24" s="29"/>
      <c r="I24" s="29"/>
    </row>
    <row r="25" spans="1:9" s="87" customFormat="1" x14ac:dyDescent="0.2">
      <c r="A25" s="4" t="s">
        <v>56</v>
      </c>
      <c r="B25" s="6">
        <v>0</v>
      </c>
      <c r="C25" s="7">
        <v>0</v>
      </c>
      <c r="D25" s="22">
        <f t="shared" si="0"/>
        <v>0</v>
      </c>
      <c r="E25" s="29"/>
      <c r="F25" s="29"/>
      <c r="G25" s="29"/>
      <c r="H25" s="29"/>
      <c r="I25" s="29"/>
    </row>
    <row r="26" spans="1:9" s="87" customFormat="1" x14ac:dyDescent="0.2">
      <c r="A26" s="10" t="s">
        <v>57</v>
      </c>
      <c r="B26" s="11">
        <v>311.87183362000002</v>
      </c>
      <c r="C26" s="12">
        <v>159.87158264000001</v>
      </c>
      <c r="D26" s="22">
        <f t="shared" si="0"/>
        <v>471.74341626</v>
      </c>
      <c r="E26" s="29"/>
      <c r="F26" s="29"/>
      <c r="G26" s="29"/>
      <c r="H26" s="29"/>
      <c r="I26" s="29"/>
    </row>
    <row r="27" spans="1:9" s="87" customFormat="1" x14ac:dyDescent="0.2">
      <c r="A27" s="4" t="s">
        <v>58</v>
      </c>
      <c r="B27" s="6">
        <v>0</v>
      </c>
      <c r="C27" s="7">
        <v>0</v>
      </c>
      <c r="D27" s="22">
        <f t="shared" si="0"/>
        <v>0</v>
      </c>
      <c r="E27" s="29"/>
      <c r="F27" s="29"/>
      <c r="G27" s="29"/>
      <c r="H27" s="29"/>
      <c r="I27" s="29"/>
    </row>
    <row r="28" spans="1:9" s="23" customFormat="1" x14ac:dyDescent="0.2">
      <c r="A28" s="4" t="s">
        <v>59</v>
      </c>
      <c r="B28" s="6">
        <v>0</v>
      </c>
      <c r="C28" s="7">
        <v>0</v>
      </c>
      <c r="D28" s="22">
        <f t="shared" si="0"/>
        <v>0</v>
      </c>
      <c r="E28" s="22"/>
      <c r="F28" s="22"/>
      <c r="G28" s="22"/>
      <c r="H28" s="22"/>
      <c r="I28" s="22"/>
    </row>
    <row r="29" spans="1:9" s="87" customFormat="1" x14ac:dyDescent="0.2">
      <c r="A29" s="4" t="s">
        <v>60</v>
      </c>
      <c r="B29" s="6">
        <v>0</v>
      </c>
      <c r="C29" s="7">
        <v>0</v>
      </c>
      <c r="D29" s="22">
        <f t="shared" si="0"/>
        <v>0</v>
      </c>
      <c r="E29" s="29"/>
      <c r="F29" s="29"/>
      <c r="G29" s="29"/>
      <c r="H29" s="29"/>
      <c r="I29" s="29"/>
    </row>
    <row r="30" spans="1:9" s="87" customFormat="1" x14ac:dyDescent="0.2">
      <c r="A30" s="4" t="s">
        <v>61</v>
      </c>
      <c r="B30" s="6">
        <v>0</v>
      </c>
      <c r="C30" s="7">
        <v>0</v>
      </c>
      <c r="D30" s="22">
        <f t="shared" si="0"/>
        <v>0</v>
      </c>
      <c r="E30" s="29"/>
      <c r="F30" s="29"/>
      <c r="G30" s="29"/>
      <c r="H30" s="29"/>
      <c r="I30" s="29"/>
    </row>
    <row r="31" spans="1:9" s="87" customFormat="1" x14ac:dyDescent="0.2">
      <c r="A31" s="4" t="s">
        <v>62</v>
      </c>
      <c r="B31" s="6">
        <v>0</v>
      </c>
      <c r="C31" s="7">
        <v>0</v>
      </c>
      <c r="D31" s="22">
        <f t="shared" si="0"/>
        <v>0</v>
      </c>
      <c r="E31" s="29"/>
      <c r="F31" s="29"/>
      <c r="G31" s="29"/>
      <c r="H31" s="29"/>
      <c r="I31" s="29"/>
    </row>
    <row r="32" spans="1:9" s="87" customFormat="1" x14ac:dyDescent="0.2">
      <c r="A32" s="4" t="s">
        <v>63</v>
      </c>
      <c r="B32" s="6">
        <v>0</v>
      </c>
      <c r="C32" s="7">
        <v>0</v>
      </c>
      <c r="D32" s="22">
        <f t="shared" si="0"/>
        <v>0</v>
      </c>
      <c r="E32" s="29"/>
      <c r="F32" s="29"/>
      <c r="G32" s="29"/>
      <c r="H32" s="29"/>
      <c r="I32" s="29"/>
    </row>
    <row r="33" spans="1:12" s="87" customFormat="1" x14ac:dyDescent="0.2">
      <c r="A33" s="4" t="s">
        <v>64</v>
      </c>
      <c r="B33" s="6">
        <v>0</v>
      </c>
      <c r="C33" s="7">
        <v>0</v>
      </c>
      <c r="D33" s="22">
        <f t="shared" si="0"/>
        <v>0</v>
      </c>
      <c r="E33" s="29"/>
      <c r="F33" s="29"/>
      <c r="G33" s="29"/>
      <c r="H33" s="29"/>
      <c r="I33" s="29"/>
    </row>
    <row r="34" spans="1:12" s="87" customFormat="1" x14ac:dyDescent="0.2">
      <c r="A34" s="4" t="s">
        <v>65</v>
      </c>
      <c r="B34" s="6">
        <v>0</v>
      </c>
      <c r="C34" s="7">
        <v>0</v>
      </c>
      <c r="D34" s="22">
        <f t="shared" si="0"/>
        <v>0</v>
      </c>
      <c r="E34" s="29"/>
      <c r="F34" s="29"/>
      <c r="G34" s="29"/>
      <c r="H34" s="29"/>
      <c r="I34" s="29"/>
    </row>
    <row r="35" spans="1:12" s="23" customFormat="1" x14ac:dyDescent="0.2">
      <c r="A35" s="4" t="s">
        <v>66</v>
      </c>
      <c r="B35" s="6">
        <v>0</v>
      </c>
      <c r="C35" s="7">
        <v>0</v>
      </c>
      <c r="D35" s="22">
        <f t="shared" si="0"/>
        <v>0</v>
      </c>
      <c r="E35" s="22"/>
      <c r="F35" s="22"/>
      <c r="G35" s="22"/>
      <c r="H35" s="22"/>
      <c r="I35" s="22"/>
    </row>
    <row r="36" spans="1:12" s="23" customFormat="1" x14ac:dyDescent="0.2">
      <c r="A36" s="4" t="s">
        <v>67</v>
      </c>
      <c r="B36" s="6">
        <v>0</v>
      </c>
      <c r="C36" s="7">
        <v>0</v>
      </c>
      <c r="D36" s="22">
        <f t="shared" si="0"/>
        <v>0</v>
      </c>
      <c r="E36" s="22"/>
      <c r="F36" s="22"/>
      <c r="G36" s="22"/>
      <c r="H36" s="22"/>
      <c r="I36" s="22"/>
    </row>
    <row r="37" spans="1:12" s="87" customFormat="1" x14ac:dyDescent="0.2">
      <c r="A37" s="4" t="s">
        <v>68</v>
      </c>
      <c r="B37" s="6">
        <v>0</v>
      </c>
      <c r="C37" s="7">
        <v>0</v>
      </c>
      <c r="D37" s="22">
        <f t="shared" si="0"/>
        <v>0</v>
      </c>
      <c r="E37" s="29"/>
      <c r="F37" s="29"/>
      <c r="G37" s="29"/>
      <c r="H37" s="29"/>
      <c r="I37" s="29"/>
    </row>
    <row r="38" spans="1:12" s="87" customFormat="1" x14ac:dyDescent="0.2">
      <c r="A38" s="4" t="s">
        <v>69</v>
      </c>
      <c r="B38" s="6">
        <v>0</v>
      </c>
      <c r="C38" s="7">
        <v>0</v>
      </c>
      <c r="D38" s="22">
        <f t="shared" si="0"/>
        <v>0</v>
      </c>
      <c r="E38" s="29"/>
      <c r="F38" s="29"/>
      <c r="G38" s="29"/>
      <c r="H38" s="29"/>
      <c r="I38" s="29"/>
    </row>
    <row r="39" spans="1:12" s="23" customFormat="1" x14ac:dyDescent="0.2">
      <c r="A39" s="4" t="s">
        <v>70</v>
      </c>
      <c r="B39" s="6">
        <v>0</v>
      </c>
      <c r="C39" s="7">
        <v>0</v>
      </c>
      <c r="D39" s="22">
        <f t="shared" si="0"/>
        <v>0</v>
      </c>
      <c r="E39" s="22"/>
      <c r="F39" s="22"/>
      <c r="G39" s="22"/>
      <c r="H39" s="22"/>
      <c r="I39" s="22"/>
    </row>
    <row r="40" spans="1:12" s="87" customFormat="1" x14ac:dyDescent="0.2">
      <c r="A40" s="4" t="s">
        <v>71</v>
      </c>
      <c r="B40" s="6">
        <v>0</v>
      </c>
      <c r="C40" s="7">
        <v>0</v>
      </c>
      <c r="D40" s="22">
        <f t="shared" si="0"/>
        <v>0</v>
      </c>
      <c r="E40" s="29"/>
      <c r="F40" s="29"/>
      <c r="G40" s="29"/>
      <c r="H40" s="29"/>
      <c r="I40" s="29"/>
    </row>
    <row r="41" spans="1:12" s="87" customFormat="1" x14ac:dyDescent="0.2">
      <c r="A41" s="4" t="s">
        <v>72</v>
      </c>
      <c r="B41" s="6">
        <v>0</v>
      </c>
      <c r="C41" s="7">
        <v>0</v>
      </c>
      <c r="D41" s="22">
        <f t="shared" si="0"/>
        <v>0</v>
      </c>
      <c r="E41" s="29"/>
      <c r="F41" s="29"/>
      <c r="G41" s="29"/>
      <c r="H41" s="29"/>
      <c r="I41" s="29"/>
    </row>
    <row r="42" spans="1:12" s="23" customFormat="1" x14ac:dyDescent="0.2">
      <c r="A42" s="4" t="s">
        <v>73</v>
      </c>
      <c r="B42" s="6">
        <v>311.87183362000002</v>
      </c>
      <c r="C42" s="7">
        <v>159.87158264000001</v>
      </c>
      <c r="D42" s="22">
        <f t="shared" si="0"/>
        <v>471.74341626</v>
      </c>
      <c r="E42" s="22"/>
      <c r="F42" s="22"/>
      <c r="G42" s="22"/>
      <c r="H42" s="22"/>
      <c r="I42" s="22"/>
    </row>
    <row r="43" spans="1:12" s="87" customFormat="1" x14ac:dyDescent="0.2">
      <c r="A43" s="4" t="s">
        <v>74</v>
      </c>
      <c r="B43" s="6">
        <v>0</v>
      </c>
      <c r="C43" s="7">
        <v>0</v>
      </c>
      <c r="D43" s="22">
        <f t="shared" si="0"/>
        <v>0</v>
      </c>
      <c r="E43" s="29"/>
      <c r="F43" s="29"/>
      <c r="G43" s="29"/>
      <c r="H43" s="29"/>
      <c r="I43" s="29"/>
    </row>
    <row r="44" spans="1:12" s="87" customFormat="1" x14ac:dyDescent="0.2">
      <c r="A44" s="4" t="s">
        <v>75</v>
      </c>
      <c r="B44" s="6">
        <v>0</v>
      </c>
      <c r="C44" s="7">
        <v>0</v>
      </c>
      <c r="D44" s="22">
        <f t="shared" si="0"/>
        <v>0</v>
      </c>
      <c r="E44" s="29"/>
      <c r="F44" s="29"/>
      <c r="G44" s="29"/>
      <c r="H44" s="29"/>
      <c r="I44" s="29"/>
    </row>
    <row r="45" spans="1:12" s="87" customFormat="1" x14ac:dyDescent="0.2">
      <c r="A45" s="10" t="s">
        <v>76</v>
      </c>
      <c r="B45" s="11">
        <v>192328.50216336999</v>
      </c>
      <c r="C45" s="12">
        <v>6761.2721085900002</v>
      </c>
      <c r="D45" s="22">
        <f t="shared" si="0"/>
        <v>199089.77427195999</v>
      </c>
      <c r="E45" s="29"/>
      <c r="F45" s="29"/>
      <c r="G45" s="29"/>
      <c r="H45" s="29"/>
      <c r="I45" s="29"/>
    </row>
    <row r="46" spans="1:12" s="87" customFormat="1" x14ac:dyDescent="0.2">
      <c r="A46" s="10" t="s">
        <v>77</v>
      </c>
      <c r="B46" s="11">
        <v>232.53596418000001</v>
      </c>
      <c r="C46" s="12">
        <v>4402.6500686099998</v>
      </c>
      <c r="D46" s="22">
        <f t="shared" si="0"/>
        <v>4635.1860327899994</v>
      </c>
      <c r="E46" s="29"/>
      <c r="F46" s="29"/>
      <c r="G46" s="29"/>
      <c r="H46" s="29"/>
      <c r="I46" s="29"/>
    </row>
    <row r="47" spans="1:12" s="23" customFormat="1" x14ac:dyDescent="0.2">
      <c r="A47" s="4" t="s">
        <v>78</v>
      </c>
      <c r="B47" s="6">
        <v>219.59028334000001</v>
      </c>
      <c r="C47" s="7">
        <v>176.12019845</v>
      </c>
      <c r="D47" s="22">
        <f t="shared" si="0"/>
        <v>395.71048179000002</v>
      </c>
      <c r="E47" s="22"/>
      <c r="F47" s="22"/>
      <c r="G47" s="22"/>
      <c r="H47" s="22"/>
      <c r="I47" s="22"/>
    </row>
    <row r="48" spans="1:12" s="87" customFormat="1" x14ac:dyDescent="0.2">
      <c r="A48" s="4" t="s">
        <v>79</v>
      </c>
      <c r="B48" s="6">
        <v>12.94568084</v>
      </c>
      <c r="C48" s="7">
        <v>4226.5298701600004</v>
      </c>
      <c r="D48" s="22">
        <f t="shared" si="0"/>
        <v>4239.4755510000005</v>
      </c>
      <c r="E48" s="187"/>
      <c r="F48" s="187"/>
      <c r="G48" s="187"/>
      <c r="H48" s="187"/>
      <c r="I48" s="187"/>
      <c r="J48" s="188"/>
      <c r="K48" s="188"/>
      <c r="L48" s="188"/>
    </row>
    <row r="49" spans="1:12" x14ac:dyDescent="0.2">
      <c r="A49" s="10" t="s">
        <v>80</v>
      </c>
      <c r="B49" s="11">
        <v>0</v>
      </c>
      <c r="C49" s="12">
        <v>0</v>
      </c>
      <c r="D49" s="22">
        <f t="shared" si="0"/>
        <v>0</v>
      </c>
      <c r="E49" s="52"/>
      <c r="F49" s="52"/>
      <c r="G49" s="52"/>
      <c r="H49" s="52"/>
      <c r="I49" s="52"/>
      <c r="J49" s="52"/>
      <c r="K49" s="52"/>
      <c r="L49" s="52"/>
    </row>
    <row r="50" spans="1:12" x14ac:dyDescent="0.2">
      <c r="A50" s="4" t="s">
        <v>81</v>
      </c>
      <c r="B50" s="6">
        <v>0</v>
      </c>
      <c r="C50" s="7">
        <v>0</v>
      </c>
      <c r="D50" s="22">
        <f t="shared" si="0"/>
        <v>0</v>
      </c>
      <c r="E50" s="52"/>
    </row>
    <row r="51" spans="1:12" x14ac:dyDescent="0.2">
      <c r="A51" s="4" t="s">
        <v>82</v>
      </c>
      <c r="B51" s="6">
        <v>0</v>
      </c>
      <c r="C51" s="7">
        <v>0</v>
      </c>
      <c r="D51" s="22">
        <f t="shared" si="0"/>
        <v>0</v>
      </c>
      <c r="E51" s="52"/>
    </row>
    <row r="52" spans="1:12" x14ac:dyDescent="0.2">
      <c r="A52" s="10" t="s">
        <v>83</v>
      </c>
      <c r="B52" s="11">
        <v>192095.96619919001</v>
      </c>
      <c r="C52" s="12">
        <v>2358.62203998</v>
      </c>
      <c r="D52" s="22">
        <f t="shared" si="0"/>
        <v>194454.58823917</v>
      </c>
      <c r="E52" s="52"/>
    </row>
    <row r="53" spans="1:12" x14ac:dyDescent="0.2">
      <c r="A53" s="4" t="s">
        <v>58</v>
      </c>
      <c r="B53" s="6">
        <v>0</v>
      </c>
      <c r="C53" s="7">
        <v>0</v>
      </c>
      <c r="D53" s="22">
        <f t="shared" si="0"/>
        <v>0</v>
      </c>
      <c r="E53" s="52"/>
    </row>
    <row r="54" spans="1:12" x14ac:dyDescent="0.2">
      <c r="A54" s="4" t="s">
        <v>84</v>
      </c>
      <c r="B54" s="6">
        <v>0</v>
      </c>
      <c r="C54" s="7">
        <v>0</v>
      </c>
      <c r="D54" s="22">
        <f t="shared" si="0"/>
        <v>0</v>
      </c>
      <c r="E54" s="52"/>
    </row>
    <row r="55" spans="1:12" x14ac:dyDescent="0.2">
      <c r="A55" s="4" t="s">
        <v>63</v>
      </c>
      <c r="B55" s="6">
        <v>0</v>
      </c>
      <c r="C55" s="7">
        <v>0</v>
      </c>
      <c r="D55" s="22">
        <f t="shared" si="0"/>
        <v>0</v>
      </c>
      <c r="E55" s="52"/>
    </row>
    <row r="56" spans="1:12" x14ac:dyDescent="0.2">
      <c r="A56" s="4" t="s">
        <v>65</v>
      </c>
      <c r="B56" s="6">
        <v>0</v>
      </c>
      <c r="C56" s="7">
        <v>0</v>
      </c>
      <c r="D56" s="22">
        <f t="shared" si="0"/>
        <v>0</v>
      </c>
      <c r="E56" s="52"/>
    </row>
    <row r="57" spans="1:12" x14ac:dyDescent="0.2">
      <c r="A57" s="4" t="s">
        <v>85</v>
      </c>
      <c r="B57" s="6">
        <v>0</v>
      </c>
      <c r="C57" s="7">
        <v>0</v>
      </c>
      <c r="D57" s="22">
        <f t="shared" si="0"/>
        <v>0</v>
      </c>
      <c r="E57" s="52"/>
    </row>
    <row r="58" spans="1:12" x14ac:dyDescent="0.2">
      <c r="A58" s="4" t="s">
        <v>86</v>
      </c>
      <c r="B58" s="6">
        <v>0</v>
      </c>
      <c r="C58" s="7">
        <v>0</v>
      </c>
      <c r="D58" s="22">
        <f t="shared" si="0"/>
        <v>0</v>
      </c>
      <c r="E58" s="52"/>
    </row>
    <row r="59" spans="1:12" x14ac:dyDescent="0.2">
      <c r="A59" s="4" t="s">
        <v>67</v>
      </c>
      <c r="B59" s="6">
        <v>0</v>
      </c>
      <c r="C59" s="7">
        <v>0</v>
      </c>
      <c r="D59" s="22">
        <f t="shared" si="0"/>
        <v>0</v>
      </c>
      <c r="E59" s="52"/>
    </row>
    <row r="60" spans="1:12" x14ac:dyDescent="0.2">
      <c r="A60" s="4" t="s">
        <v>87</v>
      </c>
      <c r="B60" s="6">
        <v>0</v>
      </c>
      <c r="C60" s="7">
        <v>0</v>
      </c>
      <c r="D60" s="22">
        <f t="shared" si="0"/>
        <v>0</v>
      </c>
      <c r="E60" s="52"/>
    </row>
    <row r="61" spans="1:12" x14ac:dyDescent="0.2">
      <c r="A61" s="4" t="s">
        <v>69</v>
      </c>
      <c r="B61" s="6">
        <v>0</v>
      </c>
      <c r="C61" s="7">
        <v>0</v>
      </c>
      <c r="D61" s="22">
        <f t="shared" si="0"/>
        <v>0</v>
      </c>
      <c r="E61" s="52"/>
    </row>
    <row r="62" spans="1:12" x14ac:dyDescent="0.2">
      <c r="A62" s="4" t="s">
        <v>71</v>
      </c>
      <c r="B62" s="6">
        <v>0</v>
      </c>
      <c r="C62" s="7">
        <v>0</v>
      </c>
      <c r="D62" s="22">
        <f t="shared" si="0"/>
        <v>0</v>
      </c>
      <c r="E62" s="52"/>
    </row>
    <row r="63" spans="1:12" x14ac:dyDescent="0.2">
      <c r="A63" s="4" t="s">
        <v>72</v>
      </c>
      <c r="B63" s="6">
        <v>0</v>
      </c>
      <c r="C63" s="7">
        <v>0</v>
      </c>
      <c r="D63" s="22">
        <f t="shared" si="0"/>
        <v>0</v>
      </c>
      <c r="E63" s="52"/>
    </row>
    <row r="64" spans="1:12" x14ac:dyDescent="0.2">
      <c r="A64" s="4" t="s">
        <v>88</v>
      </c>
      <c r="B64" s="6">
        <v>0</v>
      </c>
      <c r="C64" s="7">
        <v>0</v>
      </c>
      <c r="D64" s="22">
        <f t="shared" si="0"/>
        <v>0</v>
      </c>
      <c r="E64" s="52"/>
    </row>
    <row r="65" spans="1:5" x14ac:dyDescent="0.2">
      <c r="A65" s="4" t="s">
        <v>73</v>
      </c>
      <c r="B65" s="6">
        <v>192095.96619919001</v>
      </c>
      <c r="C65" s="7">
        <v>2358.62203998</v>
      </c>
      <c r="D65" s="22">
        <f t="shared" si="0"/>
        <v>194454.58823917</v>
      </c>
      <c r="E65" s="52"/>
    </row>
    <row r="66" spans="1:5" x14ac:dyDescent="0.2">
      <c r="A66" s="4" t="s">
        <v>74</v>
      </c>
      <c r="B66" s="6">
        <v>0</v>
      </c>
      <c r="C66" s="7">
        <v>0</v>
      </c>
      <c r="D66" s="22">
        <f t="shared" si="0"/>
        <v>0</v>
      </c>
      <c r="E66" s="52"/>
    </row>
    <row r="67" spans="1:5" x14ac:dyDescent="0.2">
      <c r="A67" s="10" t="s">
        <v>89</v>
      </c>
      <c r="B67" s="11">
        <v>0</v>
      </c>
      <c r="C67" s="12">
        <v>43.297347240000001</v>
      </c>
      <c r="D67" s="22">
        <f t="shared" si="0"/>
        <v>43.297347240000001</v>
      </c>
      <c r="E67" s="52"/>
    </row>
    <row r="68" spans="1:5" x14ac:dyDescent="0.2">
      <c r="A68" s="4" t="s">
        <v>90</v>
      </c>
      <c r="B68" s="6">
        <v>0</v>
      </c>
      <c r="C68" s="7">
        <v>16066.16513505</v>
      </c>
      <c r="D68" s="22">
        <f t="shared" si="0"/>
        <v>16066.16513505</v>
      </c>
      <c r="E68" s="52"/>
    </row>
    <row r="69" spans="1:5" x14ac:dyDescent="0.2">
      <c r="A69" s="4" t="s">
        <v>91</v>
      </c>
      <c r="B69" s="6">
        <v>0</v>
      </c>
      <c r="C69" s="7">
        <v>16022.867787810001</v>
      </c>
      <c r="D69" s="22">
        <f t="shared" si="0"/>
        <v>16022.867787810001</v>
      </c>
      <c r="E69" s="52"/>
    </row>
    <row r="70" spans="1:5" ht="13.5" thickBot="1" x14ac:dyDescent="0.25">
      <c r="A70" s="21"/>
      <c r="B70" s="5"/>
      <c r="C70" s="5"/>
      <c r="D70" s="196"/>
      <c r="E70" s="52"/>
    </row>
    <row r="71" spans="1:5" ht="13.5" thickTop="1" x14ac:dyDescent="0.2">
      <c r="A71" s="184"/>
      <c r="B71" s="197"/>
      <c r="C71" s="197"/>
      <c r="D71" s="197"/>
      <c r="E71" s="52"/>
    </row>
    <row r="72" spans="1:5" x14ac:dyDescent="0.2">
      <c r="A72" s="21"/>
      <c r="B72" s="196"/>
      <c r="C72" s="196"/>
      <c r="D72" s="196"/>
      <c r="E72" s="52"/>
    </row>
    <row r="73" spans="1:5" x14ac:dyDescent="0.2">
      <c r="A73" s="184"/>
      <c r="B73" s="197"/>
      <c r="C73" s="197"/>
      <c r="D73" s="197"/>
      <c r="E73" s="52"/>
    </row>
    <row r="74" spans="1:5" x14ac:dyDescent="0.2">
      <c r="A74" s="184"/>
      <c r="B74" s="197"/>
      <c r="C74" s="197"/>
      <c r="D74" s="197"/>
      <c r="E74" s="52"/>
    </row>
    <row r="75" spans="1:5" x14ac:dyDescent="0.2">
      <c r="A75" s="21"/>
      <c r="B75" s="196"/>
      <c r="C75" s="196"/>
      <c r="D75" s="196"/>
      <c r="E75" s="52"/>
    </row>
    <row r="76" spans="1:5" x14ac:dyDescent="0.2">
      <c r="A76" s="21"/>
      <c r="B76" s="196"/>
      <c r="C76" s="196"/>
      <c r="D76" s="196"/>
      <c r="E76" s="52"/>
    </row>
    <row r="77" spans="1:5" x14ac:dyDescent="0.2">
      <c r="A77" s="184"/>
      <c r="B77" s="197"/>
      <c r="C77" s="197"/>
      <c r="D77" s="197"/>
      <c r="E77" s="52"/>
    </row>
    <row r="78" spans="1:5" x14ac:dyDescent="0.2">
      <c r="A78" s="184"/>
      <c r="B78" s="197"/>
      <c r="C78" s="197"/>
      <c r="D78" s="197"/>
      <c r="E78" s="52"/>
    </row>
    <row r="79" spans="1:5" x14ac:dyDescent="0.2">
      <c r="A79" s="21"/>
      <c r="B79" s="196"/>
      <c r="C79" s="196"/>
      <c r="D79" s="196"/>
      <c r="E79" s="52"/>
    </row>
    <row r="80" spans="1:5" x14ac:dyDescent="0.2">
      <c r="A80" s="184"/>
      <c r="B80" s="197"/>
      <c r="C80" s="197"/>
      <c r="D80" s="197"/>
      <c r="E80" s="52"/>
    </row>
    <row r="81" spans="1:5" x14ac:dyDescent="0.2">
      <c r="A81" s="184"/>
      <c r="B81" s="197"/>
      <c r="C81" s="197"/>
      <c r="D81" s="197"/>
      <c r="E81" s="52"/>
    </row>
    <row r="82" spans="1:5" x14ac:dyDescent="0.2">
      <c r="A82" s="184"/>
      <c r="B82" s="197"/>
      <c r="C82" s="197"/>
      <c r="D82" s="197"/>
      <c r="E82" s="52"/>
    </row>
    <row r="83" spans="1:5" x14ac:dyDescent="0.2">
      <c r="A83" s="184"/>
      <c r="B83" s="197"/>
      <c r="C83" s="197"/>
      <c r="D83" s="197"/>
      <c r="E83" s="52"/>
    </row>
    <row r="84" spans="1:5" x14ac:dyDescent="0.2">
      <c r="A84" s="184"/>
      <c r="B84" s="197"/>
      <c r="C84" s="197"/>
      <c r="D84" s="197"/>
      <c r="E84" s="52"/>
    </row>
    <row r="85" spans="1:5" x14ac:dyDescent="0.2">
      <c r="A85" s="21"/>
      <c r="B85" s="196"/>
      <c r="C85" s="196"/>
      <c r="D85" s="196"/>
      <c r="E85" s="52"/>
    </row>
    <row r="86" spans="1:5" x14ac:dyDescent="0.2">
      <c r="A86" s="184"/>
      <c r="B86" s="197"/>
      <c r="C86" s="197"/>
      <c r="D86" s="197"/>
      <c r="E86" s="52"/>
    </row>
    <row r="87" spans="1:5" x14ac:dyDescent="0.2">
      <c r="A87" s="184"/>
      <c r="B87" s="197"/>
      <c r="C87" s="197"/>
      <c r="D87" s="197"/>
      <c r="E87" s="52"/>
    </row>
    <row r="88" spans="1:5" x14ac:dyDescent="0.2">
      <c r="A88" s="21"/>
      <c r="B88" s="196"/>
      <c r="C88" s="196"/>
      <c r="D88" s="196"/>
      <c r="E88" s="52"/>
    </row>
    <row r="89" spans="1:5" x14ac:dyDescent="0.2">
      <c r="A89" s="184"/>
      <c r="B89" s="197"/>
      <c r="C89" s="197"/>
      <c r="D89" s="197"/>
      <c r="E89" s="52"/>
    </row>
    <row r="90" spans="1:5" x14ac:dyDescent="0.2">
      <c r="A90" s="184"/>
      <c r="B90" s="197"/>
      <c r="C90" s="197"/>
      <c r="D90" s="197"/>
      <c r="E90" s="52"/>
    </row>
    <row r="91" spans="1:5" x14ac:dyDescent="0.2">
      <c r="A91" s="195"/>
      <c r="B91" s="195"/>
      <c r="C91" s="195"/>
      <c r="D91" s="195"/>
      <c r="E91" s="52"/>
    </row>
    <row r="92" spans="1:5" x14ac:dyDescent="0.2">
      <c r="A92" s="52"/>
      <c r="B92" s="52"/>
      <c r="C92" s="52"/>
      <c r="D92" s="52"/>
      <c r="E92" s="52"/>
    </row>
    <row r="93" spans="1:5" x14ac:dyDescent="0.2">
      <c r="A93" s="52"/>
      <c r="B93" s="52"/>
      <c r="C93" s="52"/>
      <c r="D93" s="52"/>
      <c r="E93" s="52"/>
    </row>
    <row r="94" spans="1:5" x14ac:dyDescent="0.2">
      <c r="A94" s="52"/>
      <c r="B94" s="52"/>
      <c r="C94" s="52"/>
      <c r="D94" s="52"/>
      <c r="E94" s="52"/>
    </row>
    <row r="95" spans="1:5" x14ac:dyDescent="0.2">
      <c r="A95" s="52"/>
      <c r="B95" s="52"/>
      <c r="C95" s="52"/>
      <c r="D95" s="52"/>
      <c r="E95" s="52"/>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6BEA3-8EA3-4B03-93DC-4E658C1F27F6}">
  <sheetPr>
    <tabColor theme="9" tint="0.39997558519241921"/>
  </sheetPr>
  <dimension ref="A1:U75"/>
  <sheetViews>
    <sheetView showGridLines="0" defaultGridColor="0" topLeftCell="A2" colorId="60" workbookViewId="0">
      <selection activeCell="A12" sqref="A12:M70"/>
    </sheetView>
  </sheetViews>
  <sheetFormatPr baseColWidth="10" defaultColWidth="11.42578125" defaultRowHeight="12.75" x14ac:dyDescent="0.2"/>
  <cols>
    <col min="1" max="1" width="57.140625" style="181" customWidth="1"/>
    <col min="2" max="4" width="11.42578125" style="181"/>
    <col min="5" max="5" width="13.85546875" style="181" customWidth="1"/>
    <col min="6" max="6" width="12.85546875" style="181" customWidth="1"/>
    <col min="7" max="16" width="11.42578125" style="181"/>
    <col min="17" max="17" width="14.140625" style="181" customWidth="1"/>
    <col min="18" max="18" width="13.5703125" style="181" customWidth="1"/>
    <col min="19" max="16384" width="11.42578125" style="181"/>
  </cols>
  <sheetData>
    <row r="1" spans="1:18" x14ac:dyDescent="0.2">
      <c r="A1" s="180" t="s">
        <v>0</v>
      </c>
    </row>
    <row r="2" spans="1:18" x14ac:dyDescent="0.2">
      <c r="A2" s="180" t="s">
        <v>2</v>
      </c>
    </row>
    <row r="3" spans="1:18" x14ac:dyDescent="0.2">
      <c r="A3" s="180" t="s">
        <v>3</v>
      </c>
    </row>
    <row r="5" spans="1:18" x14ac:dyDescent="0.2">
      <c r="A5" s="224" t="s">
        <v>92</v>
      </c>
      <c r="B5" s="224"/>
      <c r="C5" s="224"/>
      <c r="D5" s="224"/>
      <c r="E5" s="224"/>
      <c r="F5" s="224"/>
      <c r="G5" s="224"/>
      <c r="H5" s="224"/>
      <c r="I5" s="224"/>
      <c r="J5" s="224"/>
      <c r="K5" s="224"/>
      <c r="L5" s="224"/>
      <c r="M5" s="224"/>
      <c r="N5" s="186"/>
      <c r="O5" s="186"/>
      <c r="P5" s="186"/>
      <c r="Q5" s="186"/>
    </row>
    <row r="6" spans="1:18" x14ac:dyDescent="0.2">
      <c r="A6" s="224" t="s">
        <v>482</v>
      </c>
      <c r="B6" s="224"/>
      <c r="C6" s="224"/>
      <c r="D6" s="224"/>
      <c r="E6" s="224"/>
      <c r="F6" s="224"/>
      <c r="G6" s="224"/>
      <c r="H6" s="224"/>
      <c r="I6" s="224"/>
      <c r="J6" s="224"/>
      <c r="K6" s="224"/>
      <c r="L6" s="224"/>
      <c r="M6" s="224"/>
      <c r="N6" s="186"/>
      <c r="O6" s="186"/>
      <c r="P6" s="186"/>
      <c r="Q6" s="186"/>
    </row>
    <row r="7" spans="1:18" x14ac:dyDescent="0.2">
      <c r="A7" s="224">
        <v>2021</v>
      </c>
      <c r="B7" s="224"/>
      <c r="C7" s="224"/>
      <c r="D7" s="224"/>
      <c r="E7" s="224"/>
      <c r="F7" s="224"/>
      <c r="G7" s="224"/>
      <c r="H7" s="224"/>
      <c r="I7" s="224"/>
      <c r="J7" s="224"/>
      <c r="K7" s="224"/>
      <c r="L7" s="224"/>
      <c r="M7" s="224"/>
      <c r="N7" s="189"/>
      <c r="O7" s="186"/>
      <c r="P7" s="186"/>
      <c r="Q7" s="186"/>
    </row>
    <row r="8" spans="1:18" x14ac:dyDescent="0.2">
      <c r="A8" s="224" t="s">
        <v>6</v>
      </c>
      <c r="B8" s="224"/>
      <c r="C8" s="224"/>
      <c r="D8" s="224"/>
      <c r="E8" s="224"/>
      <c r="F8" s="224"/>
      <c r="G8" s="224"/>
      <c r="H8" s="224"/>
      <c r="I8" s="224"/>
      <c r="J8" s="224"/>
      <c r="K8" s="224"/>
      <c r="L8" s="224"/>
      <c r="M8" s="224"/>
      <c r="N8" s="186"/>
      <c r="O8" s="186"/>
      <c r="P8" s="186"/>
      <c r="Q8" s="186"/>
    </row>
    <row r="9" spans="1:18" ht="13.5" thickBot="1" x14ac:dyDescent="0.25"/>
    <row r="10" spans="1:18" ht="25.5" thickTop="1" thickBot="1" x14ac:dyDescent="0.25">
      <c r="A10" s="182" t="s">
        <v>1</v>
      </c>
      <c r="B10" s="182" t="s">
        <v>280</v>
      </c>
      <c r="C10" s="182" t="s">
        <v>284</v>
      </c>
      <c r="D10" s="182" t="s">
        <v>286</v>
      </c>
      <c r="E10" s="182" t="s">
        <v>288</v>
      </c>
      <c r="F10" s="182" t="s">
        <v>290</v>
      </c>
      <c r="G10" s="182" t="s">
        <v>292</v>
      </c>
      <c r="H10" s="182" t="s">
        <v>294</v>
      </c>
      <c r="I10" s="182" t="s">
        <v>296</v>
      </c>
      <c r="J10" s="182" t="s">
        <v>298</v>
      </c>
      <c r="K10" s="182" t="s">
        <v>282</v>
      </c>
      <c r="L10" s="182" t="s">
        <v>300</v>
      </c>
      <c r="M10" s="182" t="s">
        <v>42</v>
      </c>
      <c r="N10" s="183"/>
      <c r="O10" s="183"/>
      <c r="P10" s="183"/>
      <c r="Q10" s="183"/>
      <c r="R10" s="183"/>
    </row>
    <row r="11" spans="1:18" s="23" customFormat="1" ht="13.5" thickTop="1" x14ac:dyDescent="0.2">
      <c r="A11" s="184"/>
      <c r="B11" s="29"/>
      <c r="C11" s="29"/>
      <c r="D11" s="29"/>
      <c r="E11" s="29"/>
      <c r="F11" s="29"/>
      <c r="G11" s="29"/>
      <c r="H11" s="29"/>
      <c r="I11" s="29"/>
      <c r="J11" s="29"/>
      <c r="K11" s="29"/>
      <c r="L11" s="29"/>
      <c r="M11" s="29"/>
      <c r="N11" s="22"/>
      <c r="O11" s="22"/>
      <c r="P11" s="22"/>
      <c r="Q11" s="22"/>
      <c r="R11" s="22"/>
    </row>
    <row r="12" spans="1:18" s="23" customFormat="1" x14ac:dyDescent="0.2">
      <c r="A12" s="10" t="s">
        <v>46</v>
      </c>
      <c r="B12" s="12">
        <v>3509.3850296119999</v>
      </c>
      <c r="C12" s="12">
        <v>6.5879342100000002</v>
      </c>
      <c r="D12" s="12">
        <v>368.90530364</v>
      </c>
      <c r="E12" s="12">
        <v>31.327417960999998</v>
      </c>
      <c r="F12" s="12">
        <v>45.951264889999997</v>
      </c>
      <c r="G12" s="12">
        <v>136.33043233000001</v>
      </c>
      <c r="H12" s="12">
        <v>160.59532605300001</v>
      </c>
      <c r="I12" s="12">
        <v>227.23545028000001</v>
      </c>
      <c r="J12" s="12">
        <v>229.43513684000001</v>
      </c>
      <c r="K12" s="12">
        <v>533778.20041872002</v>
      </c>
      <c r="L12" s="12">
        <v>1160.9602442</v>
      </c>
      <c r="M12" s="23">
        <f>SUM(B12:L12)</f>
        <v>539654.913958736</v>
      </c>
      <c r="O12" s="22"/>
      <c r="P12" s="22"/>
      <c r="Q12" s="22"/>
      <c r="R12" s="22"/>
    </row>
    <row r="13" spans="1:18" s="23" customFormat="1" x14ac:dyDescent="0.2">
      <c r="A13" s="10" t="s">
        <v>47</v>
      </c>
      <c r="B13" s="12">
        <v>3805.2116553979999</v>
      </c>
      <c r="C13" s="12">
        <v>6.5879342100000002</v>
      </c>
      <c r="D13" s="12">
        <v>368.90530364</v>
      </c>
      <c r="E13" s="12">
        <v>31.327417960999998</v>
      </c>
      <c r="F13" s="12">
        <v>45.951264889999997</v>
      </c>
      <c r="G13" s="12">
        <v>136.33043233000001</v>
      </c>
      <c r="H13" s="12">
        <v>160.59532605300001</v>
      </c>
      <c r="I13" s="12">
        <v>227.23545028000001</v>
      </c>
      <c r="J13" s="12">
        <v>229.43513684000001</v>
      </c>
      <c r="K13" s="12">
        <v>533778.20041872002</v>
      </c>
      <c r="L13" s="12">
        <v>1160.9602442</v>
      </c>
      <c r="M13" s="23">
        <f t="shared" ref="M13:M70" si="0">SUM(B13:L13)</f>
        <v>539950.74058452202</v>
      </c>
      <c r="N13" s="22"/>
      <c r="O13" s="22"/>
      <c r="P13" s="22"/>
      <c r="Q13" s="22"/>
      <c r="R13" s="22"/>
    </row>
    <row r="14" spans="1:18" s="87" customFormat="1" x14ac:dyDescent="0.2">
      <c r="A14" s="10" t="s">
        <v>48</v>
      </c>
      <c r="B14" s="12">
        <v>3433.1067046960002</v>
      </c>
      <c r="C14" s="12">
        <v>6.4050342200000001</v>
      </c>
      <c r="D14" s="12">
        <v>324.60243076</v>
      </c>
      <c r="E14" s="12">
        <v>31.077417960999998</v>
      </c>
      <c r="F14" s="12">
        <v>45.951264889999997</v>
      </c>
      <c r="G14" s="12">
        <v>136.33043233000001</v>
      </c>
      <c r="H14" s="12">
        <v>138.65420353299999</v>
      </c>
      <c r="I14" s="12">
        <v>212.00590704999999</v>
      </c>
      <c r="J14" s="12">
        <v>190.70515997999999</v>
      </c>
      <c r="K14" s="12">
        <v>417353.22227521002</v>
      </c>
      <c r="L14" s="12">
        <v>783.59583210000005</v>
      </c>
      <c r="M14" s="23">
        <f t="shared" si="0"/>
        <v>422655.65666273003</v>
      </c>
      <c r="N14" s="29"/>
      <c r="O14" s="29"/>
      <c r="P14" s="29"/>
      <c r="Q14" s="29"/>
      <c r="R14" s="29"/>
    </row>
    <row r="15" spans="1:18" s="87" customFormat="1" x14ac:dyDescent="0.2">
      <c r="A15" s="4" t="s">
        <v>49</v>
      </c>
      <c r="B15" s="7">
        <v>1799.6922289700001</v>
      </c>
      <c r="C15" s="7">
        <v>4.7675700000000001</v>
      </c>
      <c r="D15" s="7">
        <v>55.666139649999998</v>
      </c>
      <c r="E15" s="7">
        <v>13.670077142</v>
      </c>
      <c r="F15" s="7">
        <v>19.118833630000001</v>
      </c>
      <c r="G15" s="7">
        <v>54.107178320000003</v>
      </c>
      <c r="H15" s="7">
        <v>55.131886133000002</v>
      </c>
      <c r="I15" s="7">
        <v>126.49085416</v>
      </c>
      <c r="J15" s="7">
        <v>90.010854280000004</v>
      </c>
      <c r="K15" s="7">
        <v>184742.14330920999</v>
      </c>
      <c r="L15" s="7">
        <v>399.05104770000003</v>
      </c>
      <c r="M15" s="23">
        <f t="shared" si="0"/>
        <v>187359.84997919499</v>
      </c>
      <c r="N15" s="29"/>
      <c r="O15" s="29"/>
      <c r="P15" s="29"/>
      <c r="Q15" s="29"/>
      <c r="R15" s="29"/>
    </row>
    <row r="16" spans="1:18" s="87" customFormat="1" x14ac:dyDescent="0.2">
      <c r="A16" s="4" t="s">
        <v>50</v>
      </c>
      <c r="B16" s="7">
        <v>273.16380684000001</v>
      </c>
      <c r="C16" s="7">
        <v>0.78044400000000003</v>
      </c>
      <c r="D16" s="7">
        <v>9.1243625000000002</v>
      </c>
      <c r="E16" s="7">
        <v>4.0449180589999996</v>
      </c>
      <c r="F16" s="7">
        <v>2.7915136899999999</v>
      </c>
      <c r="G16" s="7">
        <v>10.47911566</v>
      </c>
      <c r="H16" s="7">
        <v>12.218122971</v>
      </c>
      <c r="I16" s="7">
        <v>22.750931000000001</v>
      </c>
      <c r="J16" s="7">
        <v>16.466737999999999</v>
      </c>
      <c r="K16" s="7">
        <v>23842.1920856</v>
      </c>
      <c r="L16" s="7">
        <v>70.711333800000006</v>
      </c>
      <c r="M16" s="23">
        <f t="shared" si="0"/>
        <v>24264.723372120003</v>
      </c>
      <c r="N16" s="29"/>
      <c r="O16" s="29"/>
      <c r="P16" s="29"/>
      <c r="Q16" s="29"/>
      <c r="R16" s="29"/>
    </row>
    <row r="17" spans="1:18" s="87" customFormat="1" x14ac:dyDescent="0.2">
      <c r="A17" s="4" t="s">
        <v>51</v>
      </c>
      <c r="B17" s="7">
        <v>70.042001040000002</v>
      </c>
      <c r="C17" s="7">
        <v>0.20799599999999999</v>
      </c>
      <c r="D17" s="7">
        <v>2.3395801199999999</v>
      </c>
      <c r="E17" s="7">
        <v>0.66045799999999999</v>
      </c>
      <c r="F17" s="7">
        <v>0</v>
      </c>
      <c r="G17" s="7">
        <v>2.0782492399999999</v>
      </c>
      <c r="H17" s="7">
        <v>2.5332306199999999</v>
      </c>
      <c r="I17" s="7">
        <v>5.8302449999999997</v>
      </c>
      <c r="J17" s="7">
        <v>4.2148469999999998</v>
      </c>
      <c r="K17" s="7">
        <v>0.16313659999999999</v>
      </c>
      <c r="L17" s="7">
        <v>18.1639035</v>
      </c>
      <c r="M17" s="23">
        <f t="shared" si="0"/>
        <v>106.23364712000001</v>
      </c>
      <c r="N17" s="29"/>
      <c r="O17" s="29"/>
      <c r="P17" s="29"/>
      <c r="Q17" s="29"/>
      <c r="R17" s="29"/>
    </row>
    <row r="18" spans="1:18" s="87" customFormat="1" x14ac:dyDescent="0.2">
      <c r="A18" s="4" t="s">
        <v>52</v>
      </c>
      <c r="B18" s="7">
        <v>203.1218058</v>
      </c>
      <c r="C18" s="7">
        <v>0.57244799999999996</v>
      </c>
      <c r="D18" s="7">
        <v>6.7847823800000002</v>
      </c>
      <c r="E18" s="7">
        <v>3.3844600589999998</v>
      </c>
      <c r="F18" s="7">
        <v>2.7915136899999999</v>
      </c>
      <c r="G18" s="7">
        <v>8.4008664199999998</v>
      </c>
      <c r="H18" s="7">
        <v>9.6848923510000002</v>
      </c>
      <c r="I18" s="7">
        <v>16.920686</v>
      </c>
      <c r="J18" s="7">
        <v>12.251891000000001</v>
      </c>
      <c r="K18" s="7">
        <v>23842.028949</v>
      </c>
      <c r="L18" s="7">
        <v>52.547430300000002</v>
      </c>
      <c r="M18" s="23">
        <f t="shared" si="0"/>
        <v>24158.489724999999</v>
      </c>
      <c r="N18" s="29"/>
      <c r="O18" s="29"/>
      <c r="P18" s="29"/>
      <c r="Q18" s="29"/>
      <c r="R18" s="29"/>
    </row>
    <row r="19" spans="1:18" s="87" customFormat="1" x14ac:dyDescent="0.2">
      <c r="A19" s="4" t="s">
        <v>53</v>
      </c>
      <c r="B19" s="7">
        <v>764.47347504100003</v>
      </c>
      <c r="C19" s="7">
        <v>0.66111721999999995</v>
      </c>
      <c r="D19" s="7">
        <v>242.97937232000001</v>
      </c>
      <c r="E19" s="7">
        <v>6.9762180899999997</v>
      </c>
      <c r="F19" s="7">
        <v>2.3296499800000001</v>
      </c>
      <c r="G19" s="7">
        <v>71.089718399999995</v>
      </c>
      <c r="H19" s="7">
        <v>71.304194429000006</v>
      </c>
      <c r="I19" s="7">
        <v>54.473503280000003</v>
      </c>
      <c r="J19" s="7">
        <v>80.434369700000005</v>
      </c>
      <c r="K19" s="7">
        <v>148076.80943274999</v>
      </c>
      <c r="L19" s="7">
        <v>263.78722590000001</v>
      </c>
      <c r="M19" s="23">
        <f t="shared" si="0"/>
        <v>149635.31827711</v>
      </c>
      <c r="N19" s="29"/>
      <c r="O19" s="29"/>
      <c r="P19" s="29"/>
      <c r="Q19" s="29"/>
      <c r="R19" s="29"/>
    </row>
    <row r="20" spans="1:18" s="87" customFormat="1" x14ac:dyDescent="0.2">
      <c r="A20" s="10" t="s">
        <v>54</v>
      </c>
      <c r="B20" s="12">
        <v>0</v>
      </c>
      <c r="C20" s="12">
        <v>0</v>
      </c>
      <c r="D20" s="12">
        <v>0</v>
      </c>
      <c r="E20" s="12">
        <v>0</v>
      </c>
      <c r="F20" s="12">
        <v>0</v>
      </c>
      <c r="G20" s="12">
        <v>0</v>
      </c>
      <c r="H20" s="12">
        <v>0</v>
      </c>
      <c r="I20" s="12">
        <v>0</v>
      </c>
      <c r="J20" s="12">
        <v>0</v>
      </c>
      <c r="K20" s="12">
        <v>6491.3693883799997</v>
      </c>
      <c r="L20" s="12">
        <v>24.477661000000001</v>
      </c>
      <c r="M20" s="23">
        <f t="shared" si="0"/>
        <v>6515.8470493799996</v>
      </c>
      <c r="N20" s="29"/>
      <c r="O20" s="29"/>
      <c r="P20" s="29"/>
      <c r="Q20" s="29"/>
      <c r="R20" s="29"/>
    </row>
    <row r="21" spans="1:18" s="87" customFormat="1" x14ac:dyDescent="0.2">
      <c r="A21" s="10" t="s">
        <v>55</v>
      </c>
      <c r="B21" s="12">
        <v>0</v>
      </c>
      <c r="C21" s="12">
        <v>0</v>
      </c>
      <c r="D21" s="12">
        <v>0</v>
      </c>
      <c r="E21" s="12">
        <v>0</v>
      </c>
      <c r="F21" s="12">
        <v>0</v>
      </c>
      <c r="G21" s="12">
        <v>0</v>
      </c>
      <c r="H21" s="12">
        <v>0</v>
      </c>
      <c r="I21" s="12">
        <v>0</v>
      </c>
      <c r="J21" s="12">
        <v>0</v>
      </c>
      <c r="K21" s="12">
        <v>6215.7727239400001</v>
      </c>
      <c r="L21" s="12">
        <v>24.477661000000001</v>
      </c>
      <c r="M21" s="23">
        <f t="shared" si="0"/>
        <v>6240.25038494</v>
      </c>
      <c r="N21" s="29"/>
      <c r="O21" s="29"/>
      <c r="P21" s="29"/>
      <c r="Q21" s="29"/>
      <c r="R21" s="29"/>
    </row>
    <row r="22" spans="1:18" s="23" customFormat="1" x14ac:dyDescent="0.2">
      <c r="A22" s="4" t="s">
        <v>44</v>
      </c>
      <c r="B22" s="7">
        <v>0</v>
      </c>
      <c r="C22" s="7">
        <v>0</v>
      </c>
      <c r="D22" s="7">
        <v>0</v>
      </c>
      <c r="E22" s="7">
        <v>0</v>
      </c>
      <c r="F22" s="7">
        <v>0</v>
      </c>
      <c r="G22" s="7">
        <v>0</v>
      </c>
      <c r="H22" s="7">
        <v>0</v>
      </c>
      <c r="I22" s="7">
        <v>0</v>
      </c>
      <c r="J22" s="7">
        <v>0</v>
      </c>
      <c r="K22" s="7">
        <v>3318.6296055399998</v>
      </c>
      <c r="L22" s="7">
        <v>20.648483200000001</v>
      </c>
      <c r="M22" s="23">
        <f t="shared" si="0"/>
        <v>3339.2780887399999</v>
      </c>
      <c r="N22" s="22"/>
      <c r="O22" s="22"/>
      <c r="P22" s="22"/>
      <c r="Q22" s="22"/>
      <c r="R22" s="22"/>
    </row>
    <row r="23" spans="1:18" s="23" customFormat="1" x14ac:dyDescent="0.2">
      <c r="A23" s="4" t="s">
        <v>43</v>
      </c>
      <c r="B23" s="7">
        <v>0</v>
      </c>
      <c r="C23" s="7">
        <v>0</v>
      </c>
      <c r="D23" s="7">
        <v>0</v>
      </c>
      <c r="E23" s="7">
        <v>0</v>
      </c>
      <c r="F23" s="7">
        <v>0</v>
      </c>
      <c r="G23" s="7">
        <v>0</v>
      </c>
      <c r="H23" s="7">
        <v>0</v>
      </c>
      <c r="I23" s="7">
        <v>0</v>
      </c>
      <c r="J23" s="7">
        <v>0</v>
      </c>
      <c r="K23" s="7">
        <v>2894.81457284</v>
      </c>
      <c r="L23" s="7">
        <v>0</v>
      </c>
      <c r="M23" s="23">
        <f t="shared" si="0"/>
        <v>2894.81457284</v>
      </c>
      <c r="N23" s="22"/>
      <c r="O23" s="22"/>
      <c r="P23" s="22"/>
      <c r="Q23" s="22"/>
      <c r="R23" s="22"/>
    </row>
    <row r="24" spans="1:18" s="87" customFormat="1" x14ac:dyDescent="0.2">
      <c r="A24" s="4" t="s">
        <v>45</v>
      </c>
      <c r="B24" s="7">
        <v>0</v>
      </c>
      <c r="C24" s="7">
        <v>0</v>
      </c>
      <c r="D24" s="7">
        <v>0</v>
      </c>
      <c r="E24" s="7">
        <v>0</v>
      </c>
      <c r="F24" s="7">
        <v>0</v>
      </c>
      <c r="G24" s="7">
        <v>0</v>
      </c>
      <c r="H24" s="7">
        <v>0</v>
      </c>
      <c r="I24" s="7">
        <v>0</v>
      </c>
      <c r="J24" s="7">
        <v>0</v>
      </c>
      <c r="K24" s="7">
        <v>2.3285455599999998</v>
      </c>
      <c r="L24" s="7">
        <v>3.8291778000000001</v>
      </c>
      <c r="M24" s="23">
        <f t="shared" si="0"/>
        <v>6.1577233600000003</v>
      </c>
      <c r="N24" s="29"/>
      <c r="O24" s="29"/>
      <c r="P24" s="29"/>
      <c r="Q24" s="29"/>
      <c r="R24" s="29"/>
    </row>
    <row r="25" spans="1:18" s="87" customFormat="1" x14ac:dyDescent="0.2">
      <c r="A25" s="4" t="s">
        <v>56</v>
      </c>
      <c r="B25" s="7">
        <v>0</v>
      </c>
      <c r="C25" s="7">
        <v>0</v>
      </c>
      <c r="D25" s="7">
        <v>0</v>
      </c>
      <c r="E25" s="7">
        <v>0</v>
      </c>
      <c r="F25" s="7">
        <v>0</v>
      </c>
      <c r="G25" s="7">
        <v>0</v>
      </c>
      <c r="H25" s="7">
        <v>0</v>
      </c>
      <c r="I25" s="7">
        <v>0</v>
      </c>
      <c r="J25" s="7">
        <v>0</v>
      </c>
      <c r="K25" s="7">
        <v>275.59666443999998</v>
      </c>
      <c r="L25" s="7">
        <v>0</v>
      </c>
      <c r="M25" s="23">
        <f t="shared" si="0"/>
        <v>275.59666443999998</v>
      </c>
      <c r="N25" s="29"/>
      <c r="O25" s="29"/>
      <c r="P25" s="29"/>
      <c r="Q25" s="29"/>
      <c r="R25" s="29"/>
    </row>
    <row r="26" spans="1:18" s="87" customFormat="1" x14ac:dyDescent="0.2">
      <c r="A26" s="10" t="s">
        <v>57</v>
      </c>
      <c r="B26" s="12">
        <v>595.77719384500006</v>
      </c>
      <c r="C26" s="12">
        <v>0.19590299999999999</v>
      </c>
      <c r="D26" s="12">
        <v>16.832556289999999</v>
      </c>
      <c r="E26" s="12">
        <v>6.3862046699999997</v>
      </c>
      <c r="F26" s="12">
        <v>21.711267589999999</v>
      </c>
      <c r="G26" s="12">
        <v>0.65441994999999997</v>
      </c>
      <c r="H26" s="12">
        <v>0</v>
      </c>
      <c r="I26" s="12">
        <v>8.2906186099999992</v>
      </c>
      <c r="J26" s="12">
        <v>3.7931979999999998</v>
      </c>
      <c r="K26" s="12">
        <v>54200.70805927</v>
      </c>
      <c r="L26" s="12">
        <v>25.568563699999999</v>
      </c>
      <c r="M26" s="23">
        <f t="shared" si="0"/>
        <v>54879.917984924999</v>
      </c>
      <c r="N26" s="29"/>
      <c r="O26" s="29"/>
      <c r="P26" s="29"/>
      <c r="Q26" s="29"/>
      <c r="R26" s="29"/>
    </row>
    <row r="27" spans="1:18" s="87" customFormat="1" x14ac:dyDescent="0.2">
      <c r="A27" s="4" t="s">
        <v>58</v>
      </c>
      <c r="B27" s="7">
        <v>26.849232000000001</v>
      </c>
      <c r="C27" s="7">
        <v>0</v>
      </c>
      <c r="D27" s="7">
        <v>0</v>
      </c>
      <c r="E27" s="7">
        <v>0</v>
      </c>
      <c r="F27" s="7">
        <v>0</v>
      </c>
      <c r="G27" s="7">
        <v>0</v>
      </c>
      <c r="H27" s="7">
        <v>0</v>
      </c>
      <c r="I27" s="7">
        <v>0</v>
      </c>
      <c r="J27" s="7">
        <v>0</v>
      </c>
      <c r="K27" s="7">
        <v>30700.596570360001</v>
      </c>
      <c r="L27" s="7">
        <v>0</v>
      </c>
      <c r="M27" s="23">
        <f t="shared" si="0"/>
        <v>30727.445802360002</v>
      </c>
      <c r="N27" s="29"/>
      <c r="O27" s="29"/>
      <c r="P27" s="29"/>
      <c r="Q27" s="29"/>
      <c r="R27" s="29"/>
    </row>
    <row r="28" spans="1:18" s="23" customFormat="1" x14ac:dyDescent="0.2">
      <c r="A28" s="4" t="s">
        <v>59</v>
      </c>
      <c r="B28" s="7">
        <v>0</v>
      </c>
      <c r="C28" s="7">
        <v>0</v>
      </c>
      <c r="D28" s="7">
        <v>0</v>
      </c>
      <c r="E28" s="7">
        <v>0</v>
      </c>
      <c r="F28" s="7">
        <v>0</v>
      </c>
      <c r="G28" s="7">
        <v>0</v>
      </c>
      <c r="H28" s="7">
        <v>0</v>
      </c>
      <c r="I28" s="7">
        <v>0</v>
      </c>
      <c r="J28" s="7">
        <v>0</v>
      </c>
      <c r="K28" s="7">
        <v>0</v>
      </c>
      <c r="L28" s="7">
        <v>0</v>
      </c>
      <c r="M28" s="23">
        <f t="shared" si="0"/>
        <v>0</v>
      </c>
      <c r="N28" s="22"/>
      <c r="O28" s="22"/>
      <c r="P28" s="22"/>
      <c r="Q28" s="22"/>
      <c r="R28" s="22"/>
    </row>
    <row r="29" spans="1:18" s="87" customFormat="1" x14ac:dyDescent="0.2">
      <c r="A29" s="4" t="s">
        <v>60</v>
      </c>
      <c r="B29" s="7">
        <v>0</v>
      </c>
      <c r="C29" s="7">
        <v>0</v>
      </c>
      <c r="D29" s="7">
        <v>0</v>
      </c>
      <c r="E29" s="7">
        <v>0</v>
      </c>
      <c r="F29" s="7">
        <v>0</v>
      </c>
      <c r="G29" s="7">
        <v>0</v>
      </c>
      <c r="H29" s="7">
        <v>0</v>
      </c>
      <c r="I29" s="7">
        <v>0</v>
      </c>
      <c r="J29" s="7">
        <v>0</v>
      </c>
      <c r="K29" s="7">
        <v>0</v>
      </c>
      <c r="L29" s="7">
        <v>0</v>
      </c>
      <c r="M29" s="23">
        <f t="shared" si="0"/>
        <v>0</v>
      </c>
      <c r="N29" s="29"/>
      <c r="O29" s="29"/>
      <c r="P29" s="29"/>
      <c r="Q29" s="29"/>
      <c r="R29" s="29"/>
    </row>
    <row r="30" spans="1:18" s="87" customFormat="1" x14ac:dyDescent="0.2">
      <c r="A30" s="4" t="s">
        <v>61</v>
      </c>
      <c r="B30" s="7">
        <v>0</v>
      </c>
      <c r="C30" s="7">
        <v>0</v>
      </c>
      <c r="D30" s="7">
        <v>0</v>
      </c>
      <c r="E30" s="7">
        <v>0</v>
      </c>
      <c r="F30" s="7">
        <v>0</v>
      </c>
      <c r="G30" s="7">
        <v>0</v>
      </c>
      <c r="H30" s="7">
        <v>0</v>
      </c>
      <c r="I30" s="7">
        <v>0</v>
      </c>
      <c r="J30" s="7">
        <v>0</v>
      </c>
      <c r="K30" s="7">
        <v>0</v>
      </c>
      <c r="L30" s="7">
        <v>0</v>
      </c>
      <c r="M30" s="23">
        <f t="shared" si="0"/>
        <v>0</v>
      </c>
      <c r="N30" s="29"/>
      <c r="O30" s="29"/>
      <c r="P30" s="29"/>
      <c r="Q30" s="29"/>
      <c r="R30" s="29"/>
    </row>
    <row r="31" spans="1:18" s="87" customFormat="1" x14ac:dyDescent="0.2">
      <c r="A31" s="4" t="s">
        <v>62</v>
      </c>
      <c r="B31" s="7">
        <v>0</v>
      </c>
      <c r="C31" s="7">
        <v>0</v>
      </c>
      <c r="D31" s="7">
        <v>0</v>
      </c>
      <c r="E31" s="7">
        <v>0</v>
      </c>
      <c r="F31" s="7">
        <v>0</v>
      </c>
      <c r="G31" s="7">
        <v>0</v>
      </c>
      <c r="H31" s="7">
        <v>0</v>
      </c>
      <c r="I31" s="7">
        <v>0</v>
      </c>
      <c r="J31" s="7">
        <v>0</v>
      </c>
      <c r="K31" s="7">
        <v>0</v>
      </c>
      <c r="L31" s="7">
        <v>0</v>
      </c>
      <c r="M31" s="23">
        <f t="shared" si="0"/>
        <v>0</v>
      </c>
      <c r="N31" s="29"/>
      <c r="O31" s="29"/>
      <c r="P31" s="29"/>
      <c r="Q31" s="29"/>
      <c r="R31" s="29"/>
    </row>
    <row r="32" spans="1:18" s="87" customFormat="1" x14ac:dyDescent="0.2">
      <c r="A32" s="4" t="s">
        <v>63</v>
      </c>
      <c r="B32" s="7">
        <v>0</v>
      </c>
      <c r="C32" s="7">
        <v>0</v>
      </c>
      <c r="D32" s="7">
        <v>0</v>
      </c>
      <c r="E32" s="7">
        <v>0</v>
      </c>
      <c r="F32" s="7">
        <v>0</v>
      </c>
      <c r="G32" s="7">
        <v>0</v>
      </c>
      <c r="H32" s="7">
        <v>0</v>
      </c>
      <c r="I32" s="7">
        <v>0</v>
      </c>
      <c r="J32" s="7">
        <v>0</v>
      </c>
      <c r="K32" s="7">
        <v>0</v>
      </c>
      <c r="L32" s="7">
        <v>0</v>
      </c>
      <c r="M32" s="23">
        <f t="shared" si="0"/>
        <v>0</v>
      </c>
      <c r="N32" s="29"/>
      <c r="O32" s="29"/>
      <c r="P32" s="29"/>
      <c r="Q32" s="29"/>
      <c r="R32" s="29"/>
    </row>
    <row r="33" spans="1:18" s="87" customFormat="1" x14ac:dyDescent="0.2">
      <c r="A33" s="4" t="s">
        <v>64</v>
      </c>
      <c r="B33" s="7">
        <v>0</v>
      </c>
      <c r="C33" s="7">
        <v>0</v>
      </c>
      <c r="D33" s="7">
        <v>0</v>
      </c>
      <c r="E33" s="7">
        <v>0</v>
      </c>
      <c r="F33" s="7">
        <v>0</v>
      </c>
      <c r="G33" s="7">
        <v>0</v>
      </c>
      <c r="H33" s="7">
        <v>0</v>
      </c>
      <c r="I33" s="7">
        <v>0</v>
      </c>
      <c r="J33" s="7">
        <v>0</v>
      </c>
      <c r="K33" s="7">
        <v>0</v>
      </c>
      <c r="L33" s="7">
        <v>0</v>
      </c>
      <c r="M33" s="23">
        <f t="shared" si="0"/>
        <v>0</v>
      </c>
      <c r="N33" s="29"/>
      <c r="O33" s="29"/>
      <c r="P33" s="29"/>
      <c r="Q33" s="29"/>
      <c r="R33" s="29"/>
    </row>
    <row r="34" spans="1:18" s="87" customFormat="1" x14ac:dyDescent="0.2">
      <c r="A34" s="4" t="s">
        <v>65</v>
      </c>
      <c r="B34" s="7">
        <v>0</v>
      </c>
      <c r="C34" s="7">
        <v>0</v>
      </c>
      <c r="D34" s="7">
        <v>0</v>
      </c>
      <c r="E34" s="7">
        <v>0</v>
      </c>
      <c r="F34" s="7">
        <v>0</v>
      </c>
      <c r="G34" s="7">
        <v>0</v>
      </c>
      <c r="H34" s="7">
        <v>0</v>
      </c>
      <c r="I34" s="7">
        <v>0</v>
      </c>
      <c r="J34" s="7">
        <v>0</v>
      </c>
      <c r="K34" s="7">
        <v>0</v>
      </c>
      <c r="L34" s="7">
        <v>0</v>
      </c>
      <c r="M34" s="23">
        <f t="shared" si="0"/>
        <v>0</v>
      </c>
      <c r="N34" s="29"/>
      <c r="O34" s="29"/>
      <c r="P34" s="29"/>
      <c r="Q34" s="29"/>
      <c r="R34" s="29"/>
    </row>
    <row r="35" spans="1:18" s="87" customFormat="1" x14ac:dyDescent="0.2">
      <c r="A35" s="4" t="s">
        <v>66</v>
      </c>
      <c r="B35" s="7">
        <v>0</v>
      </c>
      <c r="C35" s="7">
        <v>0</v>
      </c>
      <c r="D35" s="7">
        <v>0</v>
      </c>
      <c r="E35" s="7">
        <v>0</v>
      </c>
      <c r="F35" s="7">
        <v>0</v>
      </c>
      <c r="G35" s="7">
        <v>0</v>
      </c>
      <c r="H35" s="7">
        <v>0</v>
      </c>
      <c r="I35" s="7">
        <v>0</v>
      </c>
      <c r="J35" s="7">
        <v>0</v>
      </c>
      <c r="K35" s="7">
        <v>0</v>
      </c>
      <c r="L35" s="7">
        <v>0</v>
      </c>
      <c r="M35" s="23">
        <f t="shared" si="0"/>
        <v>0</v>
      </c>
      <c r="N35" s="29"/>
      <c r="O35" s="29"/>
      <c r="P35" s="29"/>
      <c r="Q35" s="29"/>
      <c r="R35" s="29"/>
    </row>
    <row r="36" spans="1:18" s="87" customFormat="1" x14ac:dyDescent="0.2">
      <c r="A36" s="4" t="s">
        <v>67</v>
      </c>
      <c r="B36" s="7">
        <v>0</v>
      </c>
      <c r="C36" s="7">
        <v>0</v>
      </c>
      <c r="D36" s="7">
        <v>0</v>
      </c>
      <c r="E36" s="7">
        <v>0</v>
      </c>
      <c r="F36" s="7">
        <v>0</v>
      </c>
      <c r="G36" s="7">
        <v>0</v>
      </c>
      <c r="H36" s="7">
        <v>0</v>
      </c>
      <c r="I36" s="7">
        <v>0</v>
      </c>
      <c r="J36" s="7">
        <v>0</v>
      </c>
      <c r="K36" s="7">
        <v>14086.382317629999</v>
      </c>
      <c r="L36" s="7">
        <v>0</v>
      </c>
      <c r="M36" s="23">
        <f t="shared" si="0"/>
        <v>14086.382317629999</v>
      </c>
      <c r="N36" s="29"/>
      <c r="O36" s="29"/>
      <c r="P36" s="29"/>
      <c r="Q36" s="29"/>
      <c r="R36" s="29"/>
    </row>
    <row r="37" spans="1:18" s="87" customFormat="1" x14ac:dyDescent="0.2">
      <c r="A37" s="4" t="s">
        <v>68</v>
      </c>
      <c r="B37" s="7">
        <v>0</v>
      </c>
      <c r="C37" s="7">
        <v>0</v>
      </c>
      <c r="D37" s="7">
        <v>0</v>
      </c>
      <c r="E37" s="7">
        <v>0</v>
      </c>
      <c r="F37" s="7">
        <v>0</v>
      </c>
      <c r="G37" s="7">
        <v>0</v>
      </c>
      <c r="H37" s="7">
        <v>0</v>
      </c>
      <c r="I37" s="7">
        <v>0</v>
      </c>
      <c r="J37" s="7">
        <v>0</v>
      </c>
      <c r="K37" s="7">
        <v>0</v>
      </c>
      <c r="L37" s="7">
        <v>0</v>
      </c>
      <c r="M37" s="23">
        <f t="shared" si="0"/>
        <v>0</v>
      </c>
      <c r="N37" s="29"/>
      <c r="O37" s="29"/>
      <c r="P37" s="29"/>
      <c r="Q37" s="29"/>
      <c r="R37" s="29"/>
    </row>
    <row r="38" spans="1:18" s="87" customFormat="1" x14ac:dyDescent="0.2">
      <c r="A38" s="4" t="s">
        <v>69</v>
      </c>
      <c r="B38" s="7">
        <v>26.849232000000001</v>
      </c>
      <c r="C38" s="7">
        <v>0</v>
      </c>
      <c r="D38" s="7">
        <v>0</v>
      </c>
      <c r="E38" s="7">
        <v>0</v>
      </c>
      <c r="F38" s="7">
        <v>0</v>
      </c>
      <c r="G38" s="7">
        <v>0</v>
      </c>
      <c r="H38" s="7">
        <v>0</v>
      </c>
      <c r="I38" s="7">
        <v>0</v>
      </c>
      <c r="J38" s="7">
        <v>0</v>
      </c>
      <c r="K38" s="7">
        <v>0</v>
      </c>
      <c r="L38" s="7">
        <v>0</v>
      </c>
      <c r="M38" s="23">
        <f t="shared" si="0"/>
        <v>26.849232000000001</v>
      </c>
      <c r="N38" s="29"/>
      <c r="O38" s="29"/>
      <c r="P38" s="29"/>
      <c r="Q38" s="29"/>
      <c r="R38" s="29"/>
    </row>
    <row r="39" spans="1:18" s="87" customFormat="1" x14ac:dyDescent="0.2">
      <c r="A39" s="4" t="s">
        <v>70</v>
      </c>
      <c r="B39" s="7">
        <v>0</v>
      </c>
      <c r="C39" s="7">
        <v>0</v>
      </c>
      <c r="D39" s="7">
        <v>0</v>
      </c>
      <c r="E39" s="7">
        <v>0</v>
      </c>
      <c r="F39" s="7">
        <v>0</v>
      </c>
      <c r="G39" s="7">
        <v>0</v>
      </c>
      <c r="H39" s="7">
        <v>0</v>
      </c>
      <c r="I39" s="7">
        <v>0</v>
      </c>
      <c r="J39" s="7">
        <v>0</v>
      </c>
      <c r="K39" s="7">
        <v>0</v>
      </c>
      <c r="L39" s="7">
        <v>0</v>
      </c>
      <c r="M39" s="23">
        <f t="shared" si="0"/>
        <v>0</v>
      </c>
      <c r="N39" s="29"/>
      <c r="O39" s="29"/>
      <c r="P39" s="29"/>
      <c r="Q39" s="29"/>
      <c r="R39" s="29"/>
    </row>
    <row r="40" spans="1:18" s="87" customFormat="1" x14ac:dyDescent="0.2">
      <c r="A40" s="4" t="s">
        <v>71</v>
      </c>
      <c r="B40" s="7">
        <v>0</v>
      </c>
      <c r="C40" s="7">
        <v>0</v>
      </c>
      <c r="D40" s="7">
        <v>0</v>
      </c>
      <c r="E40" s="7">
        <v>0</v>
      </c>
      <c r="F40" s="7">
        <v>0</v>
      </c>
      <c r="G40" s="7">
        <v>0</v>
      </c>
      <c r="H40" s="7">
        <v>0</v>
      </c>
      <c r="I40" s="7">
        <v>0</v>
      </c>
      <c r="J40" s="7">
        <v>0</v>
      </c>
      <c r="K40" s="7">
        <v>2.30019654</v>
      </c>
      <c r="L40" s="7">
        <v>0</v>
      </c>
      <c r="M40" s="23">
        <f t="shared" si="0"/>
        <v>2.30019654</v>
      </c>
      <c r="N40" s="29"/>
      <c r="O40" s="29"/>
      <c r="P40" s="29"/>
      <c r="Q40" s="29"/>
      <c r="R40" s="29"/>
    </row>
    <row r="41" spans="1:18" s="87" customFormat="1" x14ac:dyDescent="0.2">
      <c r="A41" s="4" t="s">
        <v>72</v>
      </c>
      <c r="B41" s="7">
        <v>0</v>
      </c>
      <c r="C41" s="7">
        <v>0</v>
      </c>
      <c r="D41" s="7">
        <v>0</v>
      </c>
      <c r="E41" s="7">
        <v>0</v>
      </c>
      <c r="F41" s="7">
        <v>0</v>
      </c>
      <c r="G41" s="7">
        <v>0</v>
      </c>
      <c r="H41" s="7">
        <v>0</v>
      </c>
      <c r="I41" s="7">
        <v>0</v>
      </c>
      <c r="J41" s="7">
        <v>0</v>
      </c>
      <c r="K41" s="7">
        <v>16611.914056189999</v>
      </c>
      <c r="L41" s="7">
        <v>0</v>
      </c>
      <c r="M41" s="23">
        <f t="shared" si="0"/>
        <v>16611.914056189999</v>
      </c>
      <c r="N41" s="29"/>
      <c r="O41" s="29"/>
      <c r="P41" s="29"/>
      <c r="Q41" s="29"/>
      <c r="R41" s="29"/>
    </row>
    <row r="42" spans="1:18" s="87" customFormat="1" x14ac:dyDescent="0.2">
      <c r="A42" s="4" t="s">
        <v>73</v>
      </c>
      <c r="B42" s="7">
        <v>568.92796184500003</v>
      </c>
      <c r="C42" s="7">
        <v>0.19590299999999999</v>
      </c>
      <c r="D42" s="7">
        <v>16.832556289999999</v>
      </c>
      <c r="E42" s="7">
        <v>6.3862046699999997</v>
      </c>
      <c r="F42" s="7">
        <v>21.711267589999999</v>
      </c>
      <c r="G42" s="7">
        <v>0.65441994999999997</v>
      </c>
      <c r="H42" s="7">
        <v>0</v>
      </c>
      <c r="I42" s="7">
        <v>8.2906186099999992</v>
      </c>
      <c r="J42" s="7">
        <v>3.7931979999999998</v>
      </c>
      <c r="K42" s="7">
        <v>23472.856446180002</v>
      </c>
      <c r="L42" s="7">
        <v>21.747491700000001</v>
      </c>
      <c r="M42" s="23">
        <f t="shared" si="0"/>
        <v>24121.396067835001</v>
      </c>
      <c r="N42" s="29"/>
      <c r="O42" s="29"/>
      <c r="P42" s="29"/>
      <c r="Q42" s="29"/>
      <c r="R42" s="29"/>
    </row>
    <row r="43" spans="1:18" s="87" customFormat="1" x14ac:dyDescent="0.2">
      <c r="A43" s="4" t="s">
        <v>74</v>
      </c>
      <c r="B43" s="7">
        <v>0</v>
      </c>
      <c r="C43" s="7">
        <v>0</v>
      </c>
      <c r="D43" s="7">
        <v>0</v>
      </c>
      <c r="E43" s="7">
        <v>0</v>
      </c>
      <c r="F43" s="7">
        <v>0</v>
      </c>
      <c r="G43" s="7">
        <v>0</v>
      </c>
      <c r="H43" s="7">
        <v>0</v>
      </c>
      <c r="I43" s="7">
        <v>0</v>
      </c>
      <c r="J43" s="7">
        <v>0</v>
      </c>
      <c r="K43" s="7">
        <v>27.25504273</v>
      </c>
      <c r="L43" s="7">
        <v>3.821072</v>
      </c>
      <c r="M43" s="23">
        <f t="shared" si="0"/>
        <v>31.07611473</v>
      </c>
      <c r="N43" s="29"/>
      <c r="O43" s="29"/>
      <c r="P43" s="29"/>
      <c r="Q43" s="29"/>
      <c r="R43" s="29"/>
    </row>
    <row r="44" spans="1:18" s="87" customFormat="1" x14ac:dyDescent="0.2">
      <c r="A44" s="4" t="s">
        <v>75</v>
      </c>
      <c r="B44" s="7">
        <v>0</v>
      </c>
      <c r="C44" s="7">
        <v>0</v>
      </c>
      <c r="D44" s="7">
        <v>0</v>
      </c>
      <c r="E44" s="7">
        <v>0</v>
      </c>
      <c r="F44" s="7">
        <v>0</v>
      </c>
      <c r="G44" s="7">
        <v>0</v>
      </c>
      <c r="H44" s="7">
        <v>0</v>
      </c>
      <c r="I44" s="7">
        <v>0</v>
      </c>
      <c r="J44" s="7">
        <v>0</v>
      </c>
      <c r="K44" s="7">
        <v>0</v>
      </c>
      <c r="L44" s="7">
        <v>0</v>
      </c>
      <c r="M44" s="23">
        <f t="shared" si="0"/>
        <v>0</v>
      </c>
      <c r="N44" s="29"/>
      <c r="O44" s="29"/>
      <c r="P44" s="29"/>
      <c r="Q44" s="29"/>
      <c r="R44" s="29"/>
    </row>
    <row r="45" spans="1:18" s="87" customFormat="1" x14ac:dyDescent="0.2">
      <c r="A45" s="10" t="s">
        <v>76</v>
      </c>
      <c r="B45" s="12">
        <v>372.104950702</v>
      </c>
      <c r="C45" s="12">
        <v>0.18289999000000001</v>
      </c>
      <c r="D45" s="12">
        <v>44.302872880000002</v>
      </c>
      <c r="E45" s="12">
        <v>0.25</v>
      </c>
      <c r="F45" s="12">
        <v>0</v>
      </c>
      <c r="G45" s="12">
        <v>0</v>
      </c>
      <c r="H45" s="12">
        <v>21.94112252</v>
      </c>
      <c r="I45" s="12">
        <v>15.229543230000001</v>
      </c>
      <c r="J45" s="12">
        <v>38.729976860000001</v>
      </c>
      <c r="K45" s="12">
        <v>116424.97814351</v>
      </c>
      <c r="L45" s="12">
        <v>377.36441209999998</v>
      </c>
      <c r="M45" s="23">
        <f t="shared" si="0"/>
        <v>117295.083921792</v>
      </c>
      <c r="N45" s="29"/>
      <c r="O45" s="29"/>
      <c r="P45" s="29"/>
      <c r="Q45" s="29"/>
      <c r="R45" s="29"/>
    </row>
    <row r="46" spans="1:18" s="87" customFormat="1" x14ac:dyDescent="0.2">
      <c r="A46" s="10" t="s">
        <v>77</v>
      </c>
      <c r="B46" s="12">
        <v>372.104950702</v>
      </c>
      <c r="C46" s="12">
        <v>0.18289999000000001</v>
      </c>
      <c r="D46" s="12">
        <v>44.302872880000002</v>
      </c>
      <c r="E46" s="12">
        <v>0.25</v>
      </c>
      <c r="F46" s="12">
        <v>0</v>
      </c>
      <c r="G46" s="12">
        <v>0</v>
      </c>
      <c r="H46" s="12">
        <v>21.94112252</v>
      </c>
      <c r="I46" s="12">
        <v>15.229543230000001</v>
      </c>
      <c r="J46" s="12">
        <v>38.729976860000001</v>
      </c>
      <c r="K46" s="12">
        <v>110818.97162143</v>
      </c>
      <c r="L46" s="12">
        <v>126.7521572</v>
      </c>
      <c r="M46" s="23">
        <f t="shared" si="0"/>
        <v>111438.465144812</v>
      </c>
      <c r="N46" s="29"/>
      <c r="O46" s="29"/>
      <c r="P46" s="29"/>
      <c r="Q46" s="29"/>
      <c r="R46" s="29"/>
    </row>
    <row r="47" spans="1:18" s="87" customFormat="1" x14ac:dyDescent="0.2">
      <c r="A47" s="4" t="s">
        <v>78</v>
      </c>
      <c r="B47" s="7">
        <v>372.104950702</v>
      </c>
      <c r="C47" s="7">
        <v>0.18289999000000001</v>
      </c>
      <c r="D47" s="7">
        <v>7.9890862499999997</v>
      </c>
      <c r="E47" s="7">
        <v>0.25</v>
      </c>
      <c r="F47" s="7">
        <v>0</v>
      </c>
      <c r="G47" s="7">
        <v>0</v>
      </c>
      <c r="H47" s="7">
        <v>21.94112252</v>
      </c>
      <c r="I47" s="7">
        <v>8.2295431800000003</v>
      </c>
      <c r="J47" s="7">
        <v>5.8050376699999999</v>
      </c>
      <c r="K47" s="7">
        <v>19461.122721150001</v>
      </c>
      <c r="L47" s="7">
        <v>90.881846999999993</v>
      </c>
      <c r="M47" s="23">
        <f t="shared" si="0"/>
        <v>19968.507208462001</v>
      </c>
      <c r="N47" s="29"/>
      <c r="O47" s="29"/>
      <c r="P47" s="29"/>
      <c r="Q47" s="29"/>
      <c r="R47" s="29"/>
    </row>
    <row r="48" spans="1:18" s="23" customFormat="1" x14ac:dyDescent="0.2">
      <c r="A48" s="4" t="s">
        <v>79</v>
      </c>
      <c r="B48" s="7">
        <v>0</v>
      </c>
      <c r="C48" s="7">
        <v>0</v>
      </c>
      <c r="D48" s="7">
        <v>36.313786630000003</v>
      </c>
      <c r="E48" s="7">
        <v>0</v>
      </c>
      <c r="F48" s="7">
        <v>0</v>
      </c>
      <c r="G48" s="7">
        <v>0</v>
      </c>
      <c r="H48" s="7">
        <v>0</v>
      </c>
      <c r="I48" s="7">
        <v>7.0000000499999997</v>
      </c>
      <c r="J48" s="7">
        <v>32.924939190000003</v>
      </c>
      <c r="K48" s="7">
        <v>91357.848900280005</v>
      </c>
      <c r="L48" s="7">
        <v>35.870310199999999</v>
      </c>
      <c r="M48" s="23">
        <f t="shared" si="0"/>
        <v>91469.957936350009</v>
      </c>
      <c r="N48" s="22"/>
      <c r="O48" s="22"/>
      <c r="P48" s="22"/>
      <c r="Q48" s="22"/>
      <c r="R48" s="22"/>
    </row>
    <row r="49" spans="1:18" s="23" customFormat="1" x14ac:dyDescent="0.2">
      <c r="A49" s="10" t="s">
        <v>80</v>
      </c>
      <c r="B49" s="12">
        <v>0</v>
      </c>
      <c r="C49" s="12">
        <v>0</v>
      </c>
      <c r="D49" s="12">
        <v>0</v>
      </c>
      <c r="E49" s="12">
        <v>0</v>
      </c>
      <c r="F49" s="12">
        <v>0</v>
      </c>
      <c r="G49" s="12">
        <v>0</v>
      </c>
      <c r="H49" s="12">
        <v>0</v>
      </c>
      <c r="I49" s="12">
        <v>0</v>
      </c>
      <c r="J49" s="12">
        <v>0</v>
      </c>
      <c r="K49" s="12">
        <v>2996.3868937500001</v>
      </c>
      <c r="L49" s="12">
        <v>0</v>
      </c>
      <c r="M49" s="23">
        <f t="shared" si="0"/>
        <v>2996.3868937500001</v>
      </c>
      <c r="N49" s="22"/>
      <c r="O49" s="22"/>
      <c r="P49" s="22"/>
      <c r="Q49" s="22"/>
      <c r="R49" s="22"/>
    </row>
    <row r="50" spans="1:18" s="87" customFormat="1" x14ac:dyDescent="0.2">
      <c r="A50" s="4" t="s">
        <v>81</v>
      </c>
      <c r="B50" s="7">
        <v>0</v>
      </c>
      <c r="C50" s="7">
        <v>0</v>
      </c>
      <c r="D50" s="7">
        <v>0</v>
      </c>
      <c r="E50" s="7">
        <v>0</v>
      </c>
      <c r="F50" s="7">
        <v>0</v>
      </c>
      <c r="G50" s="7">
        <v>0</v>
      </c>
      <c r="H50" s="7">
        <v>0</v>
      </c>
      <c r="I50" s="7">
        <v>0</v>
      </c>
      <c r="J50" s="7">
        <v>0</v>
      </c>
      <c r="K50" s="7">
        <v>2884.15513182</v>
      </c>
      <c r="L50" s="7">
        <v>0</v>
      </c>
      <c r="M50" s="23">
        <f t="shared" si="0"/>
        <v>2884.15513182</v>
      </c>
      <c r="N50" s="29"/>
      <c r="O50" s="29"/>
      <c r="P50" s="29"/>
      <c r="Q50" s="29"/>
      <c r="R50" s="29"/>
    </row>
    <row r="51" spans="1:18" s="87" customFormat="1" x14ac:dyDescent="0.2">
      <c r="A51" s="4" t="s">
        <v>82</v>
      </c>
      <c r="B51" s="7">
        <v>0</v>
      </c>
      <c r="C51" s="7">
        <v>0</v>
      </c>
      <c r="D51" s="7">
        <v>0</v>
      </c>
      <c r="E51" s="7">
        <v>0</v>
      </c>
      <c r="F51" s="7">
        <v>0</v>
      </c>
      <c r="G51" s="7">
        <v>0</v>
      </c>
      <c r="H51" s="7">
        <v>0</v>
      </c>
      <c r="I51" s="7">
        <v>0</v>
      </c>
      <c r="J51" s="7">
        <v>0</v>
      </c>
      <c r="K51" s="7">
        <v>112.23176193</v>
      </c>
      <c r="L51" s="7">
        <v>0</v>
      </c>
      <c r="M51" s="23">
        <f t="shared" si="0"/>
        <v>112.23176193</v>
      </c>
      <c r="N51" s="29"/>
      <c r="O51" s="29"/>
      <c r="P51" s="29"/>
      <c r="Q51" s="29"/>
      <c r="R51" s="29"/>
    </row>
    <row r="52" spans="1:18" s="23" customFormat="1" x14ac:dyDescent="0.2">
      <c r="A52" s="10" t="s">
        <v>83</v>
      </c>
      <c r="B52" s="12">
        <v>0</v>
      </c>
      <c r="C52" s="12">
        <v>0</v>
      </c>
      <c r="D52" s="12">
        <v>0</v>
      </c>
      <c r="E52" s="12">
        <v>0</v>
      </c>
      <c r="F52" s="12">
        <v>0</v>
      </c>
      <c r="G52" s="12">
        <v>0</v>
      </c>
      <c r="H52" s="12">
        <v>0</v>
      </c>
      <c r="I52" s="12">
        <v>0</v>
      </c>
      <c r="J52" s="12">
        <v>0</v>
      </c>
      <c r="K52" s="12">
        <v>2609.6196283300001</v>
      </c>
      <c r="L52" s="12">
        <v>250.61225490000001</v>
      </c>
      <c r="M52" s="23">
        <f t="shared" si="0"/>
        <v>2860.2318832300002</v>
      </c>
      <c r="N52" s="22"/>
      <c r="O52" s="22"/>
      <c r="P52" s="22"/>
      <c r="Q52" s="22"/>
      <c r="R52" s="22"/>
    </row>
    <row r="53" spans="1:18" s="87" customFormat="1" x14ac:dyDescent="0.2">
      <c r="A53" s="4" t="s">
        <v>58</v>
      </c>
      <c r="B53" s="7">
        <v>0</v>
      </c>
      <c r="C53" s="7">
        <v>0</v>
      </c>
      <c r="D53" s="7">
        <v>0</v>
      </c>
      <c r="E53" s="7">
        <v>0</v>
      </c>
      <c r="F53" s="7">
        <v>0</v>
      </c>
      <c r="G53" s="7">
        <v>0</v>
      </c>
      <c r="H53" s="7">
        <v>0</v>
      </c>
      <c r="I53" s="7">
        <v>0</v>
      </c>
      <c r="J53" s="7">
        <v>0</v>
      </c>
      <c r="K53" s="7">
        <v>921.17658996</v>
      </c>
      <c r="L53" s="7">
        <v>0</v>
      </c>
      <c r="M53" s="23">
        <f t="shared" si="0"/>
        <v>921.17658996</v>
      </c>
      <c r="N53" s="29"/>
      <c r="O53" s="29"/>
      <c r="P53" s="29"/>
      <c r="Q53" s="29"/>
      <c r="R53" s="29"/>
    </row>
    <row r="54" spans="1:18" s="87" customFormat="1" x14ac:dyDescent="0.2">
      <c r="A54" s="4" t="s">
        <v>84</v>
      </c>
      <c r="B54" s="7">
        <v>0</v>
      </c>
      <c r="C54" s="7">
        <v>0</v>
      </c>
      <c r="D54" s="7">
        <v>0</v>
      </c>
      <c r="E54" s="7">
        <v>0</v>
      </c>
      <c r="F54" s="7">
        <v>0</v>
      </c>
      <c r="G54" s="7">
        <v>0</v>
      </c>
      <c r="H54" s="7">
        <v>0</v>
      </c>
      <c r="I54" s="7">
        <v>0</v>
      </c>
      <c r="J54" s="7">
        <v>0</v>
      </c>
      <c r="K54" s="7">
        <v>0</v>
      </c>
      <c r="L54" s="7">
        <v>0</v>
      </c>
      <c r="M54" s="23">
        <f t="shared" si="0"/>
        <v>0</v>
      </c>
      <c r="N54" s="29"/>
      <c r="O54" s="29"/>
      <c r="P54" s="29"/>
      <c r="Q54" s="29"/>
      <c r="R54" s="29"/>
    </row>
    <row r="55" spans="1:18" s="23" customFormat="1" x14ac:dyDescent="0.2">
      <c r="A55" s="4" t="s">
        <v>63</v>
      </c>
      <c r="B55" s="7">
        <v>0</v>
      </c>
      <c r="C55" s="7">
        <v>0</v>
      </c>
      <c r="D55" s="7">
        <v>0</v>
      </c>
      <c r="E55" s="7">
        <v>0</v>
      </c>
      <c r="F55" s="7">
        <v>0</v>
      </c>
      <c r="G55" s="7">
        <v>0</v>
      </c>
      <c r="H55" s="7">
        <v>0</v>
      </c>
      <c r="I55" s="7">
        <v>0</v>
      </c>
      <c r="J55" s="7">
        <v>0</v>
      </c>
      <c r="K55" s="7">
        <v>0</v>
      </c>
      <c r="L55" s="7">
        <v>0</v>
      </c>
      <c r="M55" s="23">
        <f t="shared" si="0"/>
        <v>0</v>
      </c>
      <c r="N55" s="22"/>
      <c r="O55" s="22"/>
      <c r="P55" s="22"/>
      <c r="Q55" s="22"/>
      <c r="R55" s="22"/>
    </row>
    <row r="56" spans="1:18" s="87" customFormat="1" x14ac:dyDescent="0.2">
      <c r="A56" s="4" t="s">
        <v>65</v>
      </c>
      <c r="B56" s="7">
        <v>0</v>
      </c>
      <c r="C56" s="7">
        <v>0</v>
      </c>
      <c r="D56" s="7">
        <v>0</v>
      </c>
      <c r="E56" s="7">
        <v>0</v>
      </c>
      <c r="F56" s="7">
        <v>0</v>
      </c>
      <c r="G56" s="7">
        <v>0</v>
      </c>
      <c r="H56" s="7">
        <v>0</v>
      </c>
      <c r="I56" s="7">
        <v>0</v>
      </c>
      <c r="J56" s="7">
        <v>0</v>
      </c>
      <c r="K56" s="7">
        <v>0</v>
      </c>
      <c r="L56" s="7">
        <v>0</v>
      </c>
      <c r="M56" s="23">
        <f t="shared" si="0"/>
        <v>0</v>
      </c>
      <c r="N56" s="29"/>
      <c r="O56" s="29"/>
      <c r="P56" s="29"/>
      <c r="Q56" s="29"/>
      <c r="R56" s="29"/>
    </row>
    <row r="57" spans="1:18" s="87" customFormat="1" x14ac:dyDescent="0.2">
      <c r="A57" s="4" t="s">
        <v>85</v>
      </c>
      <c r="B57" s="7">
        <v>0</v>
      </c>
      <c r="C57" s="7">
        <v>0</v>
      </c>
      <c r="D57" s="7">
        <v>0</v>
      </c>
      <c r="E57" s="7">
        <v>0</v>
      </c>
      <c r="F57" s="7">
        <v>0</v>
      </c>
      <c r="G57" s="7">
        <v>0</v>
      </c>
      <c r="H57" s="7">
        <v>0</v>
      </c>
      <c r="I57" s="7">
        <v>0</v>
      </c>
      <c r="J57" s="7">
        <v>0</v>
      </c>
      <c r="K57" s="7">
        <v>0</v>
      </c>
      <c r="L57" s="7">
        <v>0</v>
      </c>
      <c r="M57" s="23">
        <f t="shared" si="0"/>
        <v>0</v>
      </c>
      <c r="N57" s="29"/>
      <c r="O57" s="29"/>
      <c r="P57" s="29"/>
      <c r="Q57" s="29"/>
      <c r="R57" s="29"/>
    </row>
    <row r="58" spans="1:18" s="87" customFormat="1" x14ac:dyDescent="0.2">
      <c r="A58" s="4" t="s">
        <v>86</v>
      </c>
      <c r="B58" s="7">
        <v>0</v>
      </c>
      <c r="C58" s="7">
        <v>0</v>
      </c>
      <c r="D58" s="7">
        <v>0</v>
      </c>
      <c r="E58" s="7">
        <v>0</v>
      </c>
      <c r="F58" s="7">
        <v>0</v>
      </c>
      <c r="G58" s="7">
        <v>0</v>
      </c>
      <c r="H58" s="7">
        <v>0</v>
      </c>
      <c r="I58" s="7">
        <v>0</v>
      </c>
      <c r="J58" s="7">
        <v>0</v>
      </c>
      <c r="K58" s="7">
        <v>0</v>
      </c>
      <c r="L58" s="7">
        <v>0</v>
      </c>
      <c r="M58" s="23">
        <f t="shared" si="0"/>
        <v>0</v>
      </c>
      <c r="N58" s="29"/>
      <c r="O58" s="29"/>
      <c r="P58" s="29"/>
      <c r="Q58" s="29"/>
      <c r="R58" s="29"/>
    </row>
    <row r="59" spans="1:18" s="87" customFormat="1" x14ac:dyDescent="0.2">
      <c r="A59" s="4" t="s">
        <v>67</v>
      </c>
      <c r="B59" s="7">
        <v>0</v>
      </c>
      <c r="C59" s="7">
        <v>0</v>
      </c>
      <c r="D59" s="7">
        <v>0</v>
      </c>
      <c r="E59" s="7">
        <v>0</v>
      </c>
      <c r="F59" s="7">
        <v>0</v>
      </c>
      <c r="G59" s="7">
        <v>0</v>
      </c>
      <c r="H59" s="7">
        <v>0</v>
      </c>
      <c r="I59" s="7">
        <v>0</v>
      </c>
      <c r="J59" s="7">
        <v>0</v>
      </c>
      <c r="K59" s="7">
        <v>668.74127106000003</v>
      </c>
      <c r="L59" s="7">
        <v>0</v>
      </c>
      <c r="M59" s="23">
        <f t="shared" si="0"/>
        <v>668.74127106000003</v>
      </c>
      <c r="N59" s="29"/>
      <c r="O59" s="29"/>
      <c r="P59" s="29"/>
      <c r="Q59" s="29"/>
      <c r="R59" s="29"/>
    </row>
    <row r="60" spans="1:18" s="87" customFormat="1" x14ac:dyDescent="0.2">
      <c r="A60" s="4" t="s">
        <v>87</v>
      </c>
      <c r="B60" s="7">
        <v>0</v>
      </c>
      <c r="C60" s="7">
        <v>0</v>
      </c>
      <c r="D60" s="7">
        <v>0</v>
      </c>
      <c r="E60" s="7">
        <v>0</v>
      </c>
      <c r="F60" s="7">
        <v>0</v>
      </c>
      <c r="G60" s="7">
        <v>0</v>
      </c>
      <c r="H60" s="7">
        <v>0</v>
      </c>
      <c r="I60" s="7">
        <v>0</v>
      </c>
      <c r="J60" s="7">
        <v>0</v>
      </c>
      <c r="K60" s="7">
        <v>0</v>
      </c>
      <c r="L60" s="7">
        <v>0</v>
      </c>
      <c r="M60" s="23">
        <f t="shared" si="0"/>
        <v>0</v>
      </c>
      <c r="N60" s="29"/>
      <c r="O60" s="29"/>
      <c r="P60" s="29"/>
      <c r="Q60" s="29"/>
      <c r="R60" s="29"/>
    </row>
    <row r="61" spans="1:18" s="87" customFormat="1" x14ac:dyDescent="0.2">
      <c r="A61" s="4" t="s">
        <v>69</v>
      </c>
      <c r="B61" s="7">
        <v>0</v>
      </c>
      <c r="C61" s="7">
        <v>0</v>
      </c>
      <c r="D61" s="7">
        <v>0</v>
      </c>
      <c r="E61" s="7">
        <v>0</v>
      </c>
      <c r="F61" s="7">
        <v>0</v>
      </c>
      <c r="G61" s="7">
        <v>0</v>
      </c>
      <c r="H61" s="7">
        <v>0</v>
      </c>
      <c r="I61" s="7">
        <v>0</v>
      </c>
      <c r="J61" s="7">
        <v>0</v>
      </c>
      <c r="K61" s="7">
        <v>0</v>
      </c>
      <c r="L61" s="7">
        <v>0</v>
      </c>
      <c r="M61" s="23">
        <f t="shared" si="0"/>
        <v>0</v>
      </c>
      <c r="N61" s="29"/>
      <c r="O61" s="29"/>
      <c r="P61" s="29"/>
      <c r="Q61" s="29"/>
      <c r="R61" s="29"/>
    </row>
    <row r="62" spans="1:18" s="87" customFormat="1" x14ac:dyDescent="0.2">
      <c r="A62" s="4" t="s">
        <v>71</v>
      </c>
      <c r="B62" s="7">
        <v>0</v>
      </c>
      <c r="C62" s="7">
        <v>0</v>
      </c>
      <c r="D62" s="7">
        <v>0</v>
      </c>
      <c r="E62" s="7">
        <v>0</v>
      </c>
      <c r="F62" s="7">
        <v>0</v>
      </c>
      <c r="G62" s="7">
        <v>0</v>
      </c>
      <c r="H62" s="7">
        <v>0</v>
      </c>
      <c r="I62" s="7">
        <v>0</v>
      </c>
      <c r="J62" s="7">
        <v>0</v>
      </c>
      <c r="K62" s="7">
        <v>0</v>
      </c>
      <c r="L62" s="7">
        <v>0</v>
      </c>
      <c r="M62" s="23">
        <f t="shared" si="0"/>
        <v>0</v>
      </c>
      <c r="N62" s="29"/>
      <c r="O62" s="29"/>
      <c r="P62" s="29"/>
      <c r="Q62" s="29"/>
      <c r="R62" s="29"/>
    </row>
    <row r="63" spans="1:18" s="87" customFormat="1" x14ac:dyDescent="0.2">
      <c r="A63" s="4" t="s">
        <v>72</v>
      </c>
      <c r="B63" s="7">
        <v>0</v>
      </c>
      <c r="C63" s="7">
        <v>0</v>
      </c>
      <c r="D63" s="7">
        <v>0</v>
      </c>
      <c r="E63" s="7">
        <v>0</v>
      </c>
      <c r="F63" s="7">
        <v>0</v>
      </c>
      <c r="G63" s="7">
        <v>0</v>
      </c>
      <c r="H63" s="7">
        <v>0</v>
      </c>
      <c r="I63" s="7">
        <v>0</v>
      </c>
      <c r="J63" s="7">
        <v>0</v>
      </c>
      <c r="K63" s="7">
        <v>252.4353189</v>
      </c>
      <c r="L63" s="7">
        <v>0</v>
      </c>
      <c r="M63" s="23">
        <f t="shared" si="0"/>
        <v>252.4353189</v>
      </c>
      <c r="N63" s="29"/>
      <c r="O63" s="29"/>
      <c r="P63" s="29"/>
      <c r="Q63" s="29"/>
      <c r="R63" s="29"/>
    </row>
    <row r="64" spans="1:18" s="87" customFormat="1" x14ac:dyDescent="0.2">
      <c r="A64" s="4" t="s">
        <v>88</v>
      </c>
      <c r="B64" s="7">
        <v>0</v>
      </c>
      <c r="C64" s="7">
        <v>0</v>
      </c>
      <c r="D64" s="7">
        <v>0</v>
      </c>
      <c r="E64" s="7">
        <v>0</v>
      </c>
      <c r="F64" s="7">
        <v>0</v>
      </c>
      <c r="G64" s="7">
        <v>0</v>
      </c>
      <c r="H64" s="7">
        <v>0</v>
      </c>
      <c r="I64" s="7">
        <v>0</v>
      </c>
      <c r="J64" s="7">
        <v>0</v>
      </c>
      <c r="K64" s="7">
        <v>0</v>
      </c>
      <c r="L64" s="7">
        <v>0</v>
      </c>
      <c r="M64" s="23">
        <f t="shared" si="0"/>
        <v>0</v>
      </c>
      <c r="N64" s="29"/>
      <c r="O64" s="29"/>
      <c r="P64" s="29"/>
      <c r="Q64" s="29"/>
      <c r="R64" s="29"/>
    </row>
    <row r="65" spans="1:21" s="87" customFormat="1" x14ac:dyDescent="0.2">
      <c r="A65" s="4" t="s">
        <v>73</v>
      </c>
      <c r="B65" s="7">
        <v>0</v>
      </c>
      <c r="C65" s="7">
        <v>0</v>
      </c>
      <c r="D65" s="7">
        <v>0</v>
      </c>
      <c r="E65" s="7">
        <v>0</v>
      </c>
      <c r="F65" s="7">
        <v>0</v>
      </c>
      <c r="G65" s="7">
        <v>0</v>
      </c>
      <c r="H65" s="7">
        <v>0</v>
      </c>
      <c r="I65" s="7">
        <v>0</v>
      </c>
      <c r="J65" s="7">
        <v>0</v>
      </c>
      <c r="K65" s="7">
        <v>1686.8275465700001</v>
      </c>
      <c r="L65" s="7">
        <v>0</v>
      </c>
      <c r="M65" s="23">
        <f t="shared" si="0"/>
        <v>1686.8275465700001</v>
      </c>
      <c r="N65" s="187"/>
      <c r="O65" s="187"/>
      <c r="P65" s="187"/>
      <c r="Q65" s="187"/>
      <c r="R65" s="187"/>
      <c r="S65" s="188"/>
      <c r="T65" s="188"/>
      <c r="U65" s="188"/>
    </row>
    <row r="66" spans="1:21" x14ac:dyDescent="0.2">
      <c r="A66" s="4" t="s">
        <v>74</v>
      </c>
      <c r="B66" s="7">
        <v>0</v>
      </c>
      <c r="C66" s="7">
        <v>0</v>
      </c>
      <c r="D66" s="7">
        <v>0</v>
      </c>
      <c r="E66" s="7">
        <v>0</v>
      </c>
      <c r="F66" s="7">
        <v>0</v>
      </c>
      <c r="G66" s="7">
        <v>0</v>
      </c>
      <c r="H66" s="7">
        <v>0</v>
      </c>
      <c r="I66" s="7">
        <v>0</v>
      </c>
      <c r="J66" s="7">
        <v>0</v>
      </c>
      <c r="K66" s="7">
        <v>1.6154918</v>
      </c>
      <c r="L66" s="7">
        <v>250.61225490000001</v>
      </c>
      <c r="M66" s="23">
        <f t="shared" si="0"/>
        <v>252.22774670000001</v>
      </c>
      <c r="N66" s="52"/>
      <c r="O66" s="52"/>
      <c r="P66" s="52"/>
      <c r="Q66" s="52"/>
      <c r="R66" s="52"/>
      <c r="S66" s="52"/>
      <c r="T66" s="52"/>
      <c r="U66" s="52"/>
    </row>
    <row r="67" spans="1:21" x14ac:dyDescent="0.2">
      <c r="A67" s="10" t="s">
        <v>89</v>
      </c>
      <c r="B67" s="12">
        <v>-295.82662578600002</v>
      </c>
      <c r="C67" s="12">
        <v>0</v>
      </c>
      <c r="D67" s="12">
        <v>0</v>
      </c>
      <c r="E67" s="12">
        <v>0</v>
      </c>
      <c r="F67" s="12">
        <v>0</v>
      </c>
      <c r="G67" s="12">
        <v>0</v>
      </c>
      <c r="H67" s="12">
        <v>0</v>
      </c>
      <c r="I67" s="12">
        <v>0</v>
      </c>
      <c r="J67" s="12">
        <v>0</v>
      </c>
      <c r="K67" s="12">
        <v>0</v>
      </c>
      <c r="L67" s="12">
        <v>0</v>
      </c>
      <c r="M67" s="23">
        <f t="shared" si="0"/>
        <v>-295.82662578600002</v>
      </c>
      <c r="N67" s="52"/>
    </row>
    <row r="68" spans="1:21" x14ac:dyDescent="0.2">
      <c r="A68" s="4" t="s">
        <v>90</v>
      </c>
      <c r="B68" s="7">
        <v>2522.457254684</v>
      </c>
      <c r="C68" s="7">
        <v>0</v>
      </c>
      <c r="D68" s="7">
        <v>0</v>
      </c>
      <c r="E68" s="7">
        <v>0</v>
      </c>
      <c r="F68" s="7">
        <v>0</v>
      </c>
      <c r="G68" s="7">
        <v>0</v>
      </c>
      <c r="H68" s="7">
        <v>0</v>
      </c>
      <c r="I68" s="7">
        <v>0</v>
      </c>
      <c r="J68" s="7">
        <v>0</v>
      </c>
      <c r="K68" s="7">
        <v>0</v>
      </c>
      <c r="L68" s="7">
        <v>0</v>
      </c>
      <c r="M68" s="23">
        <f t="shared" si="0"/>
        <v>2522.457254684</v>
      </c>
      <c r="N68" s="52"/>
    </row>
    <row r="69" spans="1:21" x14ac:dyDescent="0.2">
      <c r="A69" s="4" t="s">
        <v>91</v>
      </c>
      <c r="B69" s="7">
        <v>2818.28388047</v>
      </c>
      <c r="C69" s="7">
        <v>0</v>
      </c>
      <c r="D69" s="7">
        <v>0</v>
      </c>
      <c r="E69" s="7">
        <v>0</v>
      </c>
      <c r="F69" s="7">
        <v>0</v>
      </c>
      <c r="G69" s="7">
        <v>0</v>
      </c>
      <c r="H69" s="7">
        <v>0</v>
      </c>
      <c r="I69" s="7">
        <v>0</v>
      </c>
      <c r="J69" s="7">
        <v>0</v>
      </c>
      <c r="K69" s="7">
        <v>0</v>
      </c>
      <c r="L69" s="7">
        <v>0</v>
      </c>
      <c r="M69" s="23">
        <f t="shared" si="0"/>
        <v>2818.28388047</v>
      </c>
    </row>
    <row r="70" spans="1:21" ht="13.5" thickBot="1" x14ac:dyDescent="0.25">
      <c r="A70" s="184" t="s">
        <v>91</v>
      </c>
      <c r="B70" s="5"/>
      <c r="C70" s="5"/>
      <c r="D70" s="5"/>
      <c r="E70" s="5"/>
      <c r="F70" s="5"/>
      <c r="G70" s="5"/>
      <c r="H70" s="5"/>
      <c r="I70" s="5"/>
      <c r="J70" s="5"/>
      <c r="K70" s="5"/>
      <c r="L70" s="5"/>
      <c r="M70" s="23">
        <f t="shared" si="0"/>
        <v>0</v>
      </c>
    </row>
    <row r="71" spans="1:21" ht="13.5" thickTop="1" x14ac:dyDescent="0.2">
      <c r="A71" s="21"/>
      <c r="B71" s="29"/>
      <c r="C71" s="29"/>
      <c r="D71" s="29"/>
      <c r="E71" s="29"/>
      <c r="F71" s="29"/>
      <c r="G71" s="29"/>
      <c r="H71" s="29"/>
      <c r="I71" s="29"/>
      <c r="J71" s="87"/>
      <c r="K71" s="87"/>
      <c r="L71" s="87"/>
      <c r="M71" s="87"/>
    </row>
    <row r="72" spans="1:21" x14ac:dyDescent="0.2">
      <c r="A72" s="184"/>
      <c r="B72" s="29"/>
      <c r="C72" s="29"/>
      <c r="D72" s="29"/>
      <c r="E72" s="29"/>
      <c r="F72" s="29"/>
      <c r="G72" s="29"/>
      <c r="H72" s="29"/>
      <c r="I72" s="29"/>
      <c r="J72" s="29"/>
      <c r="K72" s="29"/>
      <c r="L72" s="29"/>
      <c r="M72" s="29"/>
    </row>
    <row r="73" spans="1:21" x14ac:dyDescent="0.2">
      <c r="A73" s="184"/>
      <c r="B73" s="29"/>
      <c r="C73" s="29"/>
      <c r="D73" s="29"/>
      <c r="E73" s="29"/>
      <c r="F73" s="29"/>
      <c r="G73" s="29"/>
      <c r="H73" s="29"/>
      <c r="I73" s="29"/>
      <c r="J73" s="29"/>
      <c r="K73" s="29"/>
      <c r="L73" s="29"/>
      <c r="M73" s="29"/>
    </row>
    <row r="74" spans="1:21" ht="13.5" thickBot="1" x14ac:dyDescent="0.25">
      <c r="A74" s="185"/>
      <c r="B74" s="185"/>
      <c r="C74" s="185"/>
      <c r="D74" s="185"/>
      <c r="E74" s="185"/>
      <c r="F74" s="185"/>
      <c r="G74" s="185"/>
      <c r="H74" s="185"/>
      <c r="I74" s="185"/>
      <c r="J74" s="185"/>
      <c r="K74" s="185"/>
      <c r="L74" s="185"/>
      <c r="M74" s="185"/>
    </row>
    <row r="75" spans="1:21" ht="13.5" thickTop="1" x14ac:dyDescent="0.2"/>
  </sheetData>
  <mergeCells count="4">
    <mergeCell ref="A5:M5"/>
    <mergeCell ref="A6:M6"/>
    <mergeCell ref="A7:M7"/>
    <mergeCell ref="A8:M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6DFBB-C9E8-4322-9E7B-9EB92A3D2CF8}">
  <sheetPr>
    <tabColor theme="9" tint="0.39997558519241921"/>
  </sheetPr>
  <dimension ref="A1:K71"/>
  <sheetViews>
    <sheetView showGridLines="0" defaultGridColor="0" colorId="60" workbookViewId="0">
      <selection activeCell="A12" sqref="A12:C70"/>
    </sheetView>
  </sheetViews>
  <sheetFormatPr baseColWidth="10" defaultColWidth="11.42578125" defaultRowHeight="12.75" x14ac:dyDescent="0.2"/>
  <cols>
    <col min="1" max="1" width="53.42578125" style="181" customWidth="1"/>
    <col min="2" max="6" width="11.42578125" style="181"/>
    <col min="7" max="7" width="14.140625" style="181" customWidth="1"/>
    <col min="8" max="8" width="13.5703125" style="181" customWidth="1"/>
    <col min="9" max="16384" width="11.42578125" style="181"/>
  </cols>
  <sheetData>
    <row r="1" spans="1:8" x14ac:dyDescent="0.2">
      <c r="A1" s="180" t="s">
        <v>0</v>
      </c>
    </row>
    <row r="2" spans="1:8" x14ac:dyDescent="0.2">
      <c r="A2" s="180" t="s">
        <v>2</v>
      </c>
    </row>
    <row r="3" spans="1:8" x14ac:dyDescent="0.2">
      <c r="A3" s="180" t="s">
        <v>3</v>
      </c>
    </row>
    <row r="5" spans="1:8" x14ac:dyDescent="0.2">
      <c r="A5" s="224" t="s">
        <v>92</v>
      </c>
      <c r="B5" s="224"/>
      <c r="C5" s="224"/>
      <c r="D5" s="186"/>
      <c r="E5" s="186"/>
      <c r="F5" s="186"/>
      <c r="G5" s="186"/>
    </row>
    <row r="6" spans="1:8" x14ac:dyDescent="0.2">
      <c r="A6" s="224" t="s">
        <v>483</v>
      </c>
      <c r="B6" s="224"/>
      <c r="C6" s="224"/>
      <c r="D6" s="186"/>
      <c r="E6" s="186"/>
      <c r="F6" s="186"/>
      <c r="G6" s="186"/>
    </row>
    <row r="7" spans="1:8" x14ac:dyDescent="0.2">
      <c r="A7" s="224">
        <v>2021</v>
      </c>
      <c r="B7" s="224"/>
      <c r="C7" s="224"/>
      <c r="D7" s="186"/>
      <c r="E7" s="186"/>
      <c r="F7" s="186"/>
      <c r="G7" s="186"/>
    </row>
    <row r="8" spans="1:8" x14ac:dyDescent="0.2">
      <c r="A8" s="224" t="s">
        <v>6</v>
      </c>
      <c r="B8" s="224"/>
      <c r="C8" s="224"/>
      <c r="D8" s="186"/>
      <c r="E8" s="186"/>
      <c r="F8" s="186"/>
      <c r="G8" s="186"/>
    </row>
    <row r="9" spans="1:8" ht="13.5" thickBot="1" x14ac:dyDescent="0.25"/>
    <row r="10" spans="1:8" ht="14.25" thickTop="1" thickBot="1" x14ac:dyDescent="0.25">
      <c r="A10" s="182" t="s">
        <v>1</v>
      </c>
      <c r="B10" s="182" t="s">
        <v>303</v>
      </c>
      <c r="C10" s="182" t="s">
        <v>42</v>
      </c>
      <c r="D10" s="183"/>
      <c r="E10" s="183"/>
      <c r="F10" s="183"/>
      <c r="G10" s="183"/>
      <c r="H10" s="183"/>
    </row>
    <row r="11" spans="1:8" s="23" customFormat="1" ht="13.5" thickTop="1" x14ac:dyDescent="0.2">
      <c r="A11" s="184"/>
      <c r="B11" s="22"/>
      <c r="C11" s="22"/>
      <c r="D11" s="22"/>
      <c r="E11" s="22"/>
      <c r="F11" s="22"/>
      <c r="G11" s="22"/>
      <c r="H11" s="22"/>
    </row>
    <row r="12" spans="1:8" s="23" customFormat="1" x14ac:dyDescent="0.2">
      <c r="A12" s="10" t="s">
        <v>46</v>
      </c>
      <c r="B12" s="12">
        <v>182150.24</v>
      </c>
      <c r="C12" s="22">
        <f>SUM(B12)</f>
        <v>182150.24</v>
      </c>
      <c r="D12" s="22"/>
      <c r="E12" s="22"/>
      <c r="F12" s="22"/>
      <c r="G12" s="22"/>
      <c r="H12" s="22"/>
    </row>
    <row r="13" spans="1:8" s="23" customFormat="1" x14ac:dyDescent="0.2">
      <c r="A13" s="10" t="s">
        <v>47</v>
      </c>
      <c r="B13" s="12">
        <v>182217.22</v>
      </c>
      <c r="C13" s="22">
        <f t="shared" ref="C13:C69" si="0">SUM(B13)</f>
        <v>182217.22</v>
      </c>
      <c r="D13" s="22"/>
      <c r="E13" s="22"/>
      <c r="F13" s="22"/>
      <c r="G13" s="22"/>
      <c r="H13" s="22"/>
    </row>
    <row r="14" spans="1:8" s="87" customFormat="1" x14ac:dyDescent="0.2">
      <c r="A14" s="10" t="s">
        <v>48</v>
      </c>
      <c r="B14" s="12">
        <v>124521.58</v>
      </c>
      <c r="C14" s="22">
        <f t="shared" si="0"/>
        <v>124521.58</v>
      </c>
      <c r="D14" s="29"/>
      <c r="E14" s="29"/>
      <c r="F14" s="29"/>
      <c r="G14" s="29"/>
      <c r="H14" s="29"/>
    </row>
    <row r="15" spans="1:8" s="87" customFormat="1" x14ac:dyDescent="0.2">
      <c r="A15" s="4" t="s">
        <v>49</v>
      </c>
      <c r="B15" s="7">
        <v>46110.26</v>
      </c>
      <c r="C15" s="22">
        <f t="shared" si="0"/>
        <v>46110.26</v>
      </c>
      <c r="D15" s="29"/>
      <c r="E15" s="29"/>
      <c r="F15" s="29"/>
      <c r="G15" s="29"/>
      <c r="H15" s="29"/>
    </row>
    <row r="16" spans="1:8" s="87" customFormat="1" x14ac:dyDescent="0.2">
      <c r="A16" s="4" t="s">
        <v>50</v>
      </c>
      <c r="B16" s="7">
        <v>8210.6299999999992</v>
      </c>
      <c r="C16" s="22">
        <f t="shared" si="0"/>
        <v>8210.6299999999992</v>
      </c>
      <c r="D16" s="29"/>
      <c r="E16" s="29"/>
      <c r="F16" s="29"/>
      <c r="G16" s="29"/>
      <c r="H16" s="29"/>
    </row>
    <row r="17" spans="1:8" s="87" customFormat="1" x14ac:dyDescent="0.2">
      <c r="A17" s="4" t="s">
        <v>51</v>
      </c>
      <c r="B17" s="7">
        <v>2102.77</v>
      </c>
      <c r="C17" s="22">
        <f t="shared" si="0"/>
        <v>2102.77</v>
      </c>
      <c r="D17" s="29"/>
      <c r="E17" s="29"/>
      <c r="F17" s="29"/>
      <c r="G17" s="29"/>
      <c r="H17" s="29"/>
    </row>
    <row r="18" spans="1:8" s="87" customFormat="1" x14ac:dyDescent="0.2">
      <c r="A18" s="4" t="s">
        <v>52</v>
      </c>
      <c r="B18" s="7">
        <v>6107.86</v>
      </c>
      <c r="C18" s="22">
        <f t="shared" si="0"/>
        <v>6107.86</v>
      </c>
      <c r="D18" s="29"/>
      <c r="E18" s="29"/>
      <c r="F18" s="29"/>
      <c r="G18" s="29"/>
      <c r="H18" s="29"/>
    </row>
    <row r="19" spans="1:8" s="87" customFormat="1" x14ac:dyDescent="0.2">
      <c r="A19" s="4" t="s">
        <v>53</v>
      </c>
      <c r="B19" s="7">
        <v>61521.21</v>
      </c>
      <c r="C19" s="22">
        <f t="shared" si="0"/>
        <v>61521.21</v>
      </c>
      <c r="D19" s="29"/>
      <c r="E19" s="29"/>
      <c r="F19" s="29"/>
      <c r="G19" s="29"/>
      <c r="H19" s="29"/>
    </row>
    <row r="20" spans="1:8" s="87" customFormat="1" x14ac:dyDescent="0.2">
      <c r="A20" s="10" t="s">
        <v>54</v>
      </c>
      <c r="B20" s="12">
        <v>4989.16</v>
      </c>
      <c r="C20" s="22">
        <f t="shared" si="0"/>
        <v>4989.16</v>
      </c>
      <c r="D20" s="29"/>
      <c r="E20" s="29"/>
      <c r="F20" s="29"/>
      <c r="G20" s="29"/>
      <c r="H20" s="29"/>
    </row>
    <row r="21" spans="1:8" s="87" customFormat="1" x14ac:dyDescent="0.2">
      <c r="A21" s="10" t="s">
        <v>55</v>
      </c>
      <c r="B21" s="12">
        <v>947.89</v>
      </c>
      <c r="C21" s="22">
        <f t="shared" si="0"/>
        <v>947.89</v>
      </c>
      <c r="D21" s="29"/>
      <c r="E21" s="29"/>
      <c r="F21" s="29"/>
      <c r="G21" s="29"/>
      <c r="H21" s="29"/>
    </row>
    <row r="22" spans="1:8" s="23" customFormat="1" x14ac:dyDescent="0.2">
      <c r="A22" s="4" t="s">
        <v>44</v>
      </c>
      <c r="B22" s="7">
        <v>917.02</v>
      </c>
      <c r="C22" s="22">
        <f t="shared" si="0"/>
        <v>917.02</v>
      </c>
      <c r="D22" s="22"/>
      <c r="E22" s="22"/>
      <c r="F22" s="22"/>
      <c r="G22" s="22"/>
      <c r="H22" s="22"/>
    </row>
    <row r="23" spans="1:8" s="23" customFormat="1" x14ac:dyDescent="0.2">
      <c r="A23" s="4" t="s">
        <v>43</v>
      </c>
      <c r="B23" s="7">
        <v>0</v>
      </c>
      <c r="C23" s="22">
        <f t="shared" si="0"/>
        <v>0</v>
      </c>
      <c r="D23" s="22"/>
      <c r="E23" s="22"/>
      <c r="F23" s="22"/>
      <c r="G23" s="22"/>
      <c r="H23" s="22"/>
    </row>
    <row r="24" spans="1:8" s="87" customFormat="1" x14ac:dyDescent="0.2">
      <c r="A24" s="4" t="s">
        <v>45</v>
      </c>
      <c r="B24" s="7">
        <v>30.87</v>
      </c>
      <c r="C24" s="22">
        <f t="shared" si="0"/>
        <v>30.87</v>
      </c>
      <c r="D24" s="29"/>
      <c r="E24" s="29"/>
      <c r="F24" s="29"/>
      <c r="G24" s="29"/>
      <c r="H24" s="29"/>
    </row>
    <row r="25" spans="1:8" s="87" customFormat="1" x14ac:dyDescent="0.2">
      <c r="A25" s="4" t="s">
        <v>56</v>
      </c>
      <c r="B25" s="7">
        <v>4041.27</v>
      </c>
      <c r="C25" s="22">
        <f t="shared" si="0"/>
        <v>4041.27</v>
      </c>
      <c r="D25" s="29"/>
      <c r="E25" s="29"/>
      <c r="F25" s="29"/>
      <c r="G25" s="29"/>
      <c r="H25" s="29"/>
    </row>
    <row r="26" spans="1:8" s="87" customFormat="1" x14ac:dyDescent="0.2">
      <c r="A26" s="10" t="s">
        <v>57</v>
      </c>
      <c r="B26" s="12">
        <v>3690.32</v>
      </c>
      <c r="C26" s="22">
        <f t="shared" si="0"/>
        <v>3690.32</v>
      </c>
      <c r="D26" s="29"/>
      <c r="E26" s="29"/>
      <c r="F26" s="29"/>
      <c r="G26" s="29"/>
      <c r="H26" s="29"/>
    </row>
    <row r="27" spans="1:8" s="87" customFormat="1" x14ac:dyDescent="0.2">
      <c r="A27" s="4" t="s">
        <v>58</v>
      </c>
      <c r="B27" s="7">
        <v>0</v>
      </c>
      <c r="C27" s="22">
        <f t="shared" si="0"/>
        <v>0</v>
      </c>
      <c r="D27" s="29"/>
      <c r="E27" s="29"/>
      <c r="F27" s="29"/>
      <c r="G27" s="29"/>
      <c r="H27" s="29"/>
    </row>
    <row r="28" spans="1:8" s="23" customFormat="1" x14ac:dyDescent="0.2">
      <c r="A28" s="4" t="s">
        <v>59</v>
      </c>
      <c r="B28" s="7">
        <v>0</v>
      </c>
      <c r="C28" s="22">
        <f t="shared" si="0"/>
        <v>0</v>
      </c>
      <c r="D28" s="22"/>
      <c r="E28" s="22"/>
      <c r="F28" s="22"/>
      <c r="G28" s="22"/>
      <c r="H28" s="22"/>
    </row>
    <row r="29" spans="1:8" s="87" customFormat="1" x14ac:dyDescent="0.2">
      <c r="A29" s="4" t="s">
        <v>60</v>
      </c>
      <c r="B29" s="7">
        <v>0</v>
      </c>
      <c r="C29" s="22">
        <f t="shared" si="0"/>
        <v>0</v>
      </c>
      <c r="D29" s="29"/>
      <c r="E29" s="29"/>
      <c r="F29" s="29"/>
      <c r="G29" s="29"/>
      <c r="H29" s="29"/>
    </row>
    <row r="30" spans="1:8" s="87" customFormat="1" x14ac:dyDescent="0.2">
      <c r="A30" s="4" t="s">
        <v>61</v>
      </c>
      <c r="B30" s="7">
        <v>0</v>
      </c>
      <c r="C30" s="22">
        <f t="shared" si="0"/>
        <v>0</v>
      </c>
      <c r="D30" s="29"/>
      <c r="E30" s="29"/>
      <c r="F30" s="29"/>
      <c r="G30" s="29"/>
      <c r="H30" s="29"/>
    </row>
    <row r="31" spans="1:8" s="87" customFormat="1" x14ac:dyDescent="0.2">
      <c r="A31" s="4" t="s">
        <v>62</v>
      </c>
      <c r="B31" s="7">
        <v>0</v>
      </c>
      <c r="C31" s="22">
        <f t="shared" si="0"/>
        <v>0</v>
      </c>
      <c r="D31" s="29"/>
      <c r="E31" s="29"/>
      <c r="F31" s="29"/>
      <c r="G31" s="29"/>
      <c r="H31" s="29"/>
    </row>
    <row r="32" spans="1:8" s="87" customFormat="1" x14ac:dyDescent="0.2">
      <c r="A32" s="4" t="s">
        <v>63</v>
      </c>
      <c r="B32" s="7">
        <v>0</v>
      </c>
      <c r="C32" s="22">
        <f t="shared" si="0"/>
        <v>0</v>
      </c>
      <c r="D32" s="29"/>
      <c r="E32" s="29"/>
      <c r="F32" s="29"/>
      <c r="G32" s="29"/>
      <c r="H32" s="29"/>
    </row>
    <row r="33" spans="1:8" s="87" customFormat="1" x14ac:dyDescent="0.2">
      <c r="A33" s="4" t="s">
        <v>64</v>
      </c>
      <c r="B33" s="7">
        <v>0</v>
      </c>
      <c r="C33" s="22">
        <f t="shared" si="0"/>
        <v>0</v>
      </c>
      <c r="D33" s="29"/>
      <c r="E33" s="29"/>
      <c r="F33" s="29"/>
      <c r="G33" s="29"/>
      <c r="H33" s="29"/>
    </row>
    <row r="34" spans="1:8" s="87" customFormat="1" x14ac:dyDescent="0.2">
      <c r="A34" s="4" t="s">
        <v>65</v>
      </c>
      <c r="B34" s="7">
        <v>0</v>
      </c>
      <c r="C34" s="22">
        <f t="shared" si="0"/>
        <v>0</v>
      </c>
      <c r="D34" s="29"/>
      <c r="E34" s="29"/>
      <c r="F34" s="29"/>
      <c r="G34" s="29"/>
      <c r="H34" s="29"/>
    </row>
    <row r="35" spans="1:8" s="23" customFormat="1" ht="24" x14ac:dyDescent="0.2">
      <c r="A35" s="4" t="s">
        <v>66</v>
      </c>
      <c r="B35" s="7">
        <v>0</v>
      </c>
      <c r="C35" s="22">
        <f t="shared" si="0"/>
        <v>0</v>
      </c>
      <c r="D35" s="22"/>
      <c r="E35" s="22"/>
      <c r="F35" s="22"/>
      <c r="G35" s="22"/>
      <c r="H35" s="22"/>
    </row>
    <row r="36" spans="1:8" s="23" customFormat="1" x14ac:dyDescent="0.2">
      <c r="A36" s="4" t="s">
        <v>67</v>
      </c>
      <c r="B36" s="7">
        <v>0</v>
      </c>
      <c r="C36" s="22">
        <f t="shared" si="0"/>
        <v>0</v>
      </c>
      <c r="D36" s="22"/>
      <c r="E36" s="22"/>
      <c r="F36" s="22"/>
      <c r="G36" s="22"/>
      <c r="H36" s="22"/>
    </row>
    <row r="37" spans="1:8" s="87" customFormat="1" x14ac:dyDescent="0.2">
      <c r="A37" s="4" t="s">
        <v>68</v>
      </c>
      <c r="B37" s="7">
        <v>0</v>
      </c>
      <c r="C37" s="22">
        <f t="shared" si="0"/>
        <v>0</v>
      </c>
      <c r="D37" s="29"/>
      <c r="E37" s="29"/>
      <c r="F37" s="29"/>
      <c r="G37" s="29"/>
      <c r="H37" s="29"/>
    </row>
    <row r="38" spans="1:8" s="87" customFormat="1" x14ac:dyDescent="0.2">
      <c r="A38" s="4" t="s">
        <v>69</v>
      </c>
      <c r="B38" s="7">
        <v>0</v>
      </c>
      <c r="C38" s="22">
        <f t="shared" si="0"/>
        <v>0</v>
      </c>
      <c r="D38" s="29"/>
      <c r="E38" s="29"/>
      <c r="F38" s="29"/>
      <c r="G38" s="29"/>
      <c r="H38" s="29"/>
    </row>
    <row r="39" spans="1:8" s="23" customFormat="1" x14ac:dyDescent="0.2">
      <c r="A39" s="4" t="s">
        <v>70</v>
      </c>
      <c r="B39" s="7">
        <v>0</v>
      </c>
      <c r="C39" s="22">
        <f t="shared" si="0"/>
        <v>0</v>
      </c>
      <c r="D39" s="22"/>
      <c r="E39" s="22"/>
      <c r="F39" s="22"/>
      <c r="G39" s="22"/>
      <c r="H39" s="22"/>
    </row>
    <row r="40" spans="1:8" s="87" customFormat="1" x14ac:dyDescent="0.2">
      <c r="A40" s="4" t="s">
        <v>71</v>
      </c>
      <c r="B40" s="7">
        <v>0</v>
      </c>
      <c r="C40" s="22">
        <f t="shared" si="0"/>
        <v>0</v>
      </c>
      <c r="D40" s="29"/>
      <c r="E40" s="29"/>
      <c r="F40" s="29"/>
      <c r="G40" s="29"/>
      <c r="H40" s="29"/>
    </row>
    <row r="41" spans="1:8" s="87" customFormat="1" x14ac:dyDescent="0.2">
      <c r="A41" s="4" t="s">
        <v>72</v>
      </c>
      <c r="B41" s="7">
        <v>0</v>
      </c>
      <c r="C41" s="22">
        <f t="shared" si="0"/>
        <v>0</v>
      </c>
      <c r="D41" s="29"/>
      <c r="E41" s="29"/>
      <c r="F41" s="29"/>
      <c r="G41" s="29"/>
      <c r="H41" s="29"/>
    </row>
    <row r="42" spans="1:8" s="23" customFormat="1" x14ac:dyDescent="0.2">
      <c r="A42" s="4" t="s">
        <v>73</v>
      </c>
      <c r="B42" s="7">
        <v>3690.32</v>
      </c>
      <c r="C42" s="22">
        <f t="shared" si="0"/>
        <v>3690.32</v>
      </c>
      <c r="D42" s="22"/>
      <c r="E42" s="22"/>
      <c r="F42" s="22"/>
      <c r="G42" s="22"/>
      <c r="H42" s="22"/>
    </row>
    <row r="43" spans="1:8" s="87" customFormat="1" x14ac:dyDescent="0.2">
      <c r="A43" s="4" t="s">
        <v>74</v>
      </c>
      <c r="B43" s="7">
        <v>0</v>
      </c>
      <c r="C43" s="22">
        <f t="shared" si="0"/>
        <v>0</v>
      </c>
      <c r="D43" s="29"/>
      <c r="E43" s="29"/>
      <c r="F43" s="29"/>
      <c r="G43" s="29"/>
      <c r="H43" s="29"/>
    </row>
    <row r="44" spans="1:8" s="87" customFormat="1" x14ac:dyDescent="0.2">
      <c r="A44" s="4" t="s">
        <v>75</v>
      </c>
      <c r="B44" s="7">
        <v>0</v>
      </c>
      <c r="C44" s="22">
        <f t="shared" si="0"/>
        <v>0</v>
      </c>
      <c r="D44" s="29"/>
      <c r="E44" s="29"/>
      <c r="F44" s="29"/>
      <c r="G44" s="29"/>
      <c r="H44" s="29"/>
    </row>
    <row r="45" spans="1:8" s="87" customFormat="1" x14ac:dyDescent="0.2">
      <c r="A45" s="10" t="s">
        <v>76</v>
      </c>
      <c r="B45" s="12">
        <v>57695.64</v>
      </c>
      <c r="C45" s="22">
        <f t="shared" si="0"/>
        <v>57695.64</v>
      </c>
      <c r="D45" s="29"/>
      <c r="E45" s="29"/>
      <c r="F45" s="29"/>
      <c r="G45" s="29"/>
      <c r="H45" s="29"/>
    </row>
    <row r="46" spans="1:8" s="23" customFormat="1" x14ac:dyDescent="0.2">
      <c r="A46" s="10" t="s">
        <v>77</v>
      </c>
      <c r="B46" s="12">
        <v>56510.54</v>
      </c>
      <c r="C46" s="22">
        <f t="shared" si="0"/>
        <v>56510.54</v>
      </c>
      <c r="D46" s="22"/>
      <c r="E46" s="22"/>
      <c r="F46" s="22"/>
      <c r="G46" s="22"/>
      <c r="H46" s="22"/>
    </row>
    <row r="47" spans="1:8" s="87" customFormat="1" x14ac:dyDescent="0.2">
      <c r="A47" s="4" t="s">
        <v>78</v>
      </c>
      <c r="B47" s="7">
        <v>7366.86</v>
      </c>
      <c r="C47" s="22">
        <f t="shared" si="0"/>
        <v>7366.86</v>
      </c>
      <c r="D47" s="29"/>
      <c r="E47" s="29"/>
      <c r="F47" s="29"/>
      <c r="G47" s="29"/>
      <c r="H47" s="29"/>
    </row>
    <row r="48" spans="1:8" s="87" customFormat="1" x14ac:dyDescent="0.2">
      <c r="A48" s="4" t="s">
        <v>79</v>
      </c>
      <c r="B48" s="7">
        <v>49143.68</v>
      </c>
      <c r="C48" s="22">
        <f t="shared" si="0"/>
        <v>49143.68</v>
      </c>
      <c r="D48" s="29"/>
      <c r="E48" s="29"/>
      <c r="F48" s="29"/>
      <c r="G48" s="29"/>
      <c r="H48" s="29"/>
    </row>
    <row r="49" spans="1:11" s="87" customFormat="1" x14ac:dyDescent="0.2">
      <c r="A49" s="10" t="s">
        <v>80</v>
      </c>
      <c r="B49" s="12">
        <v>1185.0999999999999</v>
      </c>
      <c r="C49" s="22">
        <f t="shared" si="0"/>
        <v>1185.0999999999999</v>
      </c>
      <c r="D49" s="187"/>
      <c r="E49" s="187"/>
      <c r="F49" s="187"/>
      <c r="G49" s="187"/>
      <c r="H49" s="187"/>
      <c r="I49" s="188"/>
      <c r="J49" s="188"/>
      <c r="K49" s="188"/>
    </row>
    <row r="50" spans="1:11" x14ac:dyDescent="0.2">
      <c r="A50" s="4" t="s">
        <v>81</v>
      </c>
      <c r="B50" s="7">
        <v>1185.0999999999999</v>
      </c>
      <c r="C50" s="22">
        <f t="shared" si="0"/>
        <v>1185.0999999999999</v>
      </c>
      <c r="D50" s="52"/>
      <c r="E50" s="52"/>
      <c r="F50" s="52"/>
      <c r="G50" s="52"/>
      <c r="H50" s="52"/>
      <c r="I50" s="52"/>
      <c r="J50" s="52"/>
      <c r="K50" s="52"/>
    </row>
    <row r="51" spans="1:11" x14ac:dyDescent="0.2">
      <c r="A51" s="4" t="s">
        <v>82</v>
      </c>
      <c r="B51" s="7">
        <v>0</v>
      </c>
      <c r="C51" s="22">
        <f t="shared" si="0"/>
        <v>0</v>
      </c>
    </row>
    <row r="52" spans="1:11" x14ac:dyDescent="0.2">
      <c r="A52" s="10" t="s">
        <v>83</v>
      </c>
      <c r="B52" s="12">
        <v>0</v>
      </c>
      <c r="C52" s="22">
        <f t="shared" si="0"/>
        <v>0</v>
      </c>
    </row>
    <row r="53" spans="1:11" x14ac:dyDescent="0.2">
      <c r="A53" s="4" t="s">
        <v>58</v>
      </c>
      <c r="B53" s="7">
        <v>0</v>
      </c>
      <c r="C53" s="22">
        <f t="shared" si="0"/>
        <v>0</v>
      </c>
    </row>
    <row r="54" spans="1:11" x14ac:dyDescent="0.2">
      <c r="A54" s="4" t="s">
        <v>84</v>
      </c>
      <c r="B54" s="7">
        <v>0</v>
      </c>
      <c r="C54" s="22">
        <f t="shared" si="0"/>
        <v>0</v>
      </c>
    </row>
    <row r="55" spans="1:11" x14ac:dyDescent="0.2">
      <c r="A55" s="4" t="s">
        <v>63</v>
      </c>
      <c r="B55" s="7">
        <v>0</v>
      </c>
      <c r="C55" s="22">
        <f t="shared" si="0"/>
        <v>0</v>
      </c>
    </row>
    <row r="56" spans="1:11" x14ac:dyDescent="0.2">
      <c r="A56" s="4" t="s">
        <v>65</v>
      </c>
      <c r="B56" s="7">
        <v>0</v>
      </c>
      <c r="C56" s="22">
        <f t="shared" si="0"/>
        <v>0</v>
      </c>
    </row>
    <row r="57" spans="1:11" x14ac:dyDescent="0.2">
      <c r="A57" s="4" t="s">
        <v>85</v>
      </c>
      <c r="B57" s="7">
        <v>0</v>
      </c>
      <c r="C57" s="22">
        <f t="shared" si="0"/>
        <v>0</v>
      </c>
    </row>
    <row r="58" spans="1:11" x14ac:dyDescent="0.2">
      <c r="A58" s="4" t="s">
        <v>86</v>
      </c>
      <c r="B58" s="7">
        <v>0</v>
      </c>
      <c r="C58" s="22">
        <f t="shared" si="0"/>
        <v>0</v>
      </c>
    </row>
    <row r="59" spans="1:11" x14ac:dyDescent="0.2">
      <c r="A59" s="4" t="s">
        <v>67</v>
      </c>
      <c r="B59" s="7">
        <v>0</v>
      </c>
      <c r="C59" s="22">
        <f t="shared" si="0"/>
        <v>0</v>
      </c>
    </row>
    <row r="60" spans="1:11" x14ac:dyDescent="0.2">
      <c r="A60" s="4" t="s">
        <v>87</v>
      </c>
      <c r="B60" s="7">
        <v>0</v>
      </c>
      <c r="C60" s="22">
        <f t="shared" si="0"/>
        <v>0</v>
      </c>
    </row>
    <row r="61" spans="1:11" x14ac:dyDescent="0.2">
      <c r="A61" s="4" t="s">
        <v>69</v>
      </c>
      <c r="B61" s="7">
        <v>0</v>
      </c>
      <c r="C61" s="22">
        <f t="shared" si="0"/>
        <v>0</v>
      </c>
    </row>
    <row r="62" spans="1:11" x14ac:dyDescent="0.2">
      <c r="A62" s="4" t="s">
        <v>71</v>
      </c>
      <c r="B62" s="7">
        <v>0</v>
      </c>
      <c r="C62" s="22">
        <f t="shared" si="0"/>
        <v>0</v>
      </c>
    </row>
    <row r="63" spans="1:11" x14ac:dyDescent="0.2">
      <c r="A63" s="4" t="s">
        <v>72</v>
      </c>
      <c r="B63" s="7">
        <v>0</v>
      </c>
      <c r="C63" s="22">
        <f t="shared" si="0"/>
        <v>0</v>
      </c>
    </row>
    <row r="64" spans="1:11" x14ac:dyDescent="0.2">
      <c r="A64" s="4" t="s">
        <v>88</v>
      </c>
      <c r="B64" s="7">
        <v>0</v>
      </c>
      <c r="C64" s="22">
        <f t="shared" si="0"/>
        <v>0</v>
      </c>
    </row>
    <row r="65" spans="1:3" x14ac:dyDescent="0.2">
      <c r="A65" s="4" t="s">
        <v>73</v>
      </c>
      <c r="B65" s="7">
        <v>0</v>
      </c>
      <c r="C65" s="22">
        <f t="shared" si="0"/>
        <v>0</v>
      </c>
    </row>
    <row r="66" spans="1:3" x14ac:dyDescent="0.2">
      <c r="A66" s="4" t="s">
        <v>74</v>
      </c>
      <c r="B66" s="7">
        <v>0</v>
      </c>
      <c r="C66" s="22">
        <f t="shared" si="0"/>
        <v>0</v>
      </c>
    </row>
    <row r="67" spans="1:3" x14ac:dyDescent="0.2">
      <c r="A67" s="10" t="s">
        <v>89</v>
      </c>
      <c r="B67" s="12">
        <v>-66.98</v>
      </c>
      <c r="C67" s="22">
        <f t="shared" si="0"/>
        <v>-66.98</v>
      </c>
    </row>
    <row r="68" spans="1:3" x14ac:dyDescent="0.2">
      <c r="A68" s="4" t="s">
        <v>90</v>
      </c>
      <c r="B68" s="7">
        <v>0</v>
      </c>
      <c r="C68" s="22">
        <f t="shared" si="0"/>
        <v>0</v>
      </c>
    </row>
    <row r="69" spans="1:3" x14ac:dyDescent="0.2">
      <c r="A69" s="4" t="s">
        <v>91</v>
      </c>
      <c r="B69" s="7">
        <v>66.98</v>
      </c>
      <c r="C69" s="22">
        <f t="shared" si="0"/>
        <v>66.98</v>
      </c>
    </row>
    <row r="70" spans="1:3" ht="13.5" thickBot="1" x14ac:dyDescent="0.25">
      <c r="B70" s="5"/>
    </row>
    <row r="71"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E57EF-DD8B-4508-A8D0-1DFCBF9AA8E8}">
  <sheetPr>
    <tabColor theme="9" tint="0.39997558519241921"/>
  </sheetPr>
  <dimension ref="A1:K71"/>
  <sheetViews>
    <sheetView showGridLines="0" defaultGridColor="0" colorId="60" workbookViewId="0">
      <selection activeCell="A12" sqref="A12:C70"/>
    </sheetView>
  </sheetViews>
  <sheetFormatPr baseColWidth="10" defaultColWidth="11.42578125" defaultRowHeight="12.75" x14ac:dyDescent="0.2"/>
  <cols>
    <col min="1" max="1" width="51.5703125" style="181" bestFit="1" customWidth="1"/>
    <col min="2" max="6" width="11.42578125" style="181"/>
    <col min="7" max="7" width="14.140625" style="181" customWidth="1"/>
    <col min="8" max="8" width="13.5703125" style="181" customWidth="1"/>
    <col min="9" max="16384" width="11.42578125" style="181"/>
  </cols>
  <sheetData>
    <row r="1" spans="1:8" x14ac:dyDescent="0.2">
      <c r="A1" s="180" t="s">
        <v>0</v>
      </c>
    </row>
    <row r="2" spans="1:8" x14ac:dyDescent="0.2">
      <c r="A2" s="180" t="s">
        <v>2</v>
      </c>
    </row>
    <row r="3" spans="1:8" x14ac:dyDescent="0.2">
      <c r="A3" s="180" t="s">
        <v>3</v>
      </c>
    </row>
    <row r="5" spans="1:8" x14ac:dyDescent="0.2">
      <c r="A5" s="224" t="s">
        <v>92</v>
      </c>
      <c r="B5" s="224"/>
      <c r="C5" s="224"/>
      <c r="D5" s="186"/>
      <c r="E5" s="186"/>
      <c r="F5" s="186"/>
      <c r="G5" s="186"/>
    </row>
    <row r="6" spans="1:8" x14ac:dyDescent="0.2">
      <c r="A6" s="224" t="s">
        <v>484</v>
      </c>
      <c r="B6" s="224"/>
      <c r="C6" s="224"/>
      <c r="D6" s="186"/>
      <c r="E6" s="186"/>
      <c r="F6" s="186"/>
      <c r="G6" s="186"/>
    </row>
    <row r="7" spans="1:8" x14ac:dyDescent="0.2">
      <c r="A7" s="224">
        <v>2021</v>
      </c>
      <c r="B7" s="224"/>
      <c r="C7" s="224"/>
      <c r="D7" s="186"/>
      <c r="E7" s="186"/>
      <c r="F7" s="186"/>
      <c r="G7" s="186"/>
    </row>
    <row r="8" spans="1:8" x14ac:dyDescent="0.2">
      <c r="A8" s="224" t="s">
        <v>6</v>
      </c>
      <c r="B8" s="224"/>
      <c r="C8" s="224"/>
      <c r="D8" s="186"/>
      <c r="E8" s="186"/>
      <c r="F8" s="186"/>
      <c r="G8" s="186"/>
    </row>
    <row r="9" spans="1:8" ht="13.5" thickBot="1" x14ac:dyDescent="0.25"/>
    <row r="10" spans="1:8" ht="14.25" thickTop="1" thickBot="1" x14ac:dyDescent="0.25">
      <c r="A10" s="182" t="s">
        <v>1</v>
      </c>
      <c r="B10" s="182" t="s">
        <v>306</v>
      </c>
      <c r="C10" s="182" t="s">
        <v>42</v>
      </c>
      <c r="D10" s="183"/>
      <c r="E10" s="183"/>
      <c r="F10" s="183"/>
      <c r="G10" s="183"/>
      <c r="H10" s="183"/>
    </row>
    <row r="11" spans="1:8" s="23" customFormat="1" ht="13.5" thickTop="1" x14ac:dyDescent="0.2">
      <c r="A11" s="184"/>
      <c r="B11" s="22"/>
      <c r="C11" s="22"/>
      <c r="D11" s="22"/>
      <c r="E11" s="22"/>
      <c r="F11" s="22"/>
      <c r="G11" s="22"/>
      <c r="H11" s="22"/>
    </row>
    <row r="12" spans="1:8" s="23" customFormat="1" x14ac:dyDescent="0.2">
      <c r="A12" s="10" t="s">
        <v>46</v>
      </c>
      <c r="B12" s="12">
        <v>2871.5604237699999</v>
      </c>
      <c r="C12" s="22">
        <f>SUM(B12)</f>
        <v>2871.5604237699999</v>
      </c>
      <c r="D12" s="22"/>
      <c r="E12" s="22"/>
      <c r="F12" s="22"/>
      <c r="G12" s="22"/>
      <c r="H12" s="22"/>
    </row>
    <row r="13" spans="1:8" s="23" customFormat="1" x14ac:dyDescent="0.2">
      <c r="A13" s="10" t="s">
        <v>47</v>
      </c>
      <c r="B13" s="12">
        <v>2871.5604237699999</v>
      </c>
      <c r="C13" s="22">
        <f t="shared" ref="C13:C69" si="0">SUM(B13)</f>
        <v>2871.5604237699999</v>
      </c>
      <c r="D13" s="22"/>
      <c r="E13" s="22"/>
      <c r="F13" s="22"/>
      <c r="G13" s="22"/>
      <c r="H13" s="22"/>
    </row>
    <row r="14" spans="1:8" s="87" customFormat="1" x14ac:dyDescent="0.2">
      <c r="A14" s="10" t="s">
        <v>48</v>
      </c>
      <c r="B14" s="12">
        <v>2836.1138212300002</v>
      </c>
      <c r="C14" s="22">
        <f t="shared" si="0"/>
        <v>2836.1138212300002</v>
      </c>
      <c r="D14" s="29"/>
      <c r="E14" s="29"/>
      <c r="F14" s="29"/>
      <c r="G14" s="29"/>
      <c r="H14" s="29"/>
    </row>
    <row r="15" spans="1:8" s="87" customFormat="1" x14ac:dyDescent="0.2">
      <c r="A15" s="4" t="s">
        <v>49</v>
      </c>
      <c r="B15" s="7">
        <v>1945.3363123500001</v>
      </c>
      <c r="C15" s="22">
        <f t="shared" si="0"/>
        <v>1945.3363123500001</v>
      </c>
      <c r="D15" s="29"/>
      <c r="E15" s="29"/>
      <c r="F15" s="29"/>
      <c r="G15" s="29"/>
      <c r="H15" s="29"/>
    </row>
    <row r="16" spans="1:8" s="87" customFormat="1" x14ac:dyDescent="0.2">
      <c r="A16" s="4" t="s">
        <v>50</v>
      </c>
      <c r="B16" s="7">
        <v>261.71019699999999</v>
      </c>
      <c r="C16" s="22">
        <f t="shared" si="0"/>
        <v>261.71019699999999</v>
      </c>
      <c r="D16" s="29"/>
      <c r="E16" s="29"/>
      <c r="F16" s="29"/>
      <c r="G16" s="29"/>
      <c r="H16" s="29"/>
    </row>
    <row r="17" spans="1:8" s="87" customFormat="1" x14ac:dyDescent="0.2">
      <c r="A17" s="4" t="s">
        <v>51</v>
      </c>
      <c r="B17" s="7">
        <v>0</v>
      </c>
      <c r="C17" s="22">
        <f t="shared" si="0"/>
        <v>0</v>
      </c>
      <c r="D17" s="29"/>
      <c r="E17" s="29"/>
      <c r="F17" s="29"/>
      <c r="G17" s="29"/>
      <c r="H17" s="29"/>
    </row>
    <row r="18" spans="1:8" s="87" customFormat="1" x14ac:dyDescent="0.2">
      <c r="A18" s="4" t="s">
        <v>52</v>
      </c>
      <c r="B18" s="7">
        <v>261.71019699999999</v>
      </c>
      <c r="C18" s="22">
        <f t="shared" si="0"/>
        <v>261.71019699999999</v>
      </c>
      <c r="D18" s="29"/>
      <c r="E18" s="29"/>
      <c r="F18" s="29"/>
      <c r="G18" s="29"/>
      <c r="H18" s="29"/>
    </row>
    <row r="19" spans="1:8" s="23" customFormat="1" x14ac:dyDescent="0.2">
      <c r="A19" s="4" t="s">
        <v>53</v>
      </c>
      <c r="B19" s="7">
        <v>486.42681375000001</v>
      </c>
      <c r="C19" s="22">
        <f t="shared" si="0"/>
        <v>486.42681375000001</v>
      </c>
      <c r="D19" s="22"/>
      <c r="E19" s="22"/>
      <c r="F19" s="22"/>
      <c r="G19" s="22"/>
      <c r="H19" s="22"/>
    </row>
    <row r="20" spans="1:8" s="23" customFormat="1" x14ac:dyDescent="0.2">
      <c r="A20" s="10" t="s">
        <v>54</v>
      </c>
      <c r="B20" s="12">
        <v>0</v>
      </c>
      <c r="C20" s="22">
        <f t="shared" si="0"/>
        <v>0</v>
      </c>
      <c r="D20" s="22"/>
      <c r="E20" s="22"/>
      <c r="F20" s="22"/>
      <c r="G20" s="22"/>
      <c r="H20" s="22"/>
    </row>
    <row r="21" spans="1:8" s="87" customFormat="1" x14ac:dyDescent="0.2">
      <c r="A21" s="10" t="s">
        <v>55</v>
      </c>
      <c r="B21" s="12">
        <v>0</v>
      </c>
      <c r="C21" s="22">
        <f t="shared" si="0"/>
        <v>0</v>
      </c>
      <c r="D21" s="29"/>
      <c r="E21" s="29"/>
      <c r="F21" s="29"/>
      <c r="G21" s="29"/>
      <c r="H21" s="29"/>
    </row>
    <row r="22" spans="1:8" s="87" customFormat="1" x14ac:dyDescent="0.2">
      <c r="A22" s="4" t="s">
        <v>44</v>
      </c>
      <c r="B22" s="7">
        <v>0</v>
      </c>
      <c r="C22" s="22">
        <f t="shared" si="0"/>
        <v>0</v>
      </c>
      <c r="D22" s="29"/>
      <c r="E22" s="29"/>
      <c r="F22" s="29"/>
      <c r="G22" s="29"/>
      <c r="H22" s="29"/>
    </row>
    <row r="23" spans="1:8" s="87" customFormat="1" x14ac:dyDescent="0.2">
      <c r="A23" s="4" t="s">
        <v>43</v>
      </c>
      <c r="B23" s="7">
        <v>0</v>
      </c>
      <c r="C23" s="22">
        <f t="shared" si="0"/>
        <v>0</v>
      </c>
      <c r="D23" s="29"/>
      <c r="E23" s="29"/>
      <c r="F23" s="29"/>
      <c r="G23" s="29"/>
      <c r="H23" s="29"/>
    </row>
    <row r="24" spans="1:8" s="87" customFormat="1" x14ac:dyDescent="0.2">
      <c r="A24" s="4" t="s">
        <v>45</v>
      </c>
      <c r="B24" s="7">
        <v>0</v>
      </c>
      <c r="C24" s="22">
        <f t="shared" si="0"/>
        <v>0</v>
      </c>
      <c r="D24" s="29"/>
      <c r="E24" s="29"/>
      <c r="F24" s="29"/>
      <c r="G24" s="29"/>
      <c r="H24" s="29"/>
    </row>
    <row r="25" spans="1:8" s="23" customFormat="1" x14ac:dyDescent="0.2">
      <c r="A25" s="4" t="s">
        <v>56</v>
      </c>
      <c r="B25" s="7">
        <v>0</v>
      </c>
      <c r="C25" s="22">
        <f t="shared" si="0"/>
        <v>0</v>
      </c>
      <c r="D25" s="22"/>
      <c r="E25" s="22"/>
      <c r="F25" s="22"/>
      <c r="G25" s="22"/>
      <c r="H25" s="22"/>
    </row>
    <row r="26" spans="1:8" s="87" customFormat="1" x14ac:dyDescent="0.2">
      <c r="A26" s="10" t="s">
        <v>57</v>
      </c>
      <c r="B26" s="12">
        <v>142.64049813</v>
      </c>
      <c r="C26" s="22">
        <f t="shared" si="0"/>
        <v>142.64049813</v>
      </c>
      <c r="D26" s="29"/>
      <c r="E26" s="29"/>
      <c r="F26" s="29"/>
      <c r="G26" s="29"/>
      <c r="H26" s="29"/>
    </row>
    <row r="27" spans="1:8" s="87" customFormat="1" x14ac:dyDescent="0.2">
      <c r="A27" s="4" t="s">
        <v>58</v>
      </c>
      <c r="B27" s="7">
        <v>30.056142059999999</v>
      </c>
      <c r="C27" s="22">
        <f t="shared" si="0"/>
        <v>30.056142059999999</v>
      </c>
      <c r="D27" s="29"/>
      <c r="E27" s="29"/>
      <c r="F27" s="29"/>
      <c r="G27" s="29"/>
      <c r="H27" s="29"/>
    </row>
    <row r="28" spans="1:8" s="87" customFormat="1" x14ac:dyDescent="0.2">
      <c r="A28" s="4" t="s">
        <v>59</v>
      </c>
      <c r="B28" s="7">
        <v>0</v>
      </c>
      <c r="C28" s="22">
        <f t="shared" si="0"/>
        <v>0</v>
      </c>
      <c r="D28" s="29"/>
      <c r="E28" s="29"/>
      <c r="F28" s="29"/>
      <c r="G28" s="29"/>
      <c r="H28" s="29"/>
    </row>
    <row r="29" spans="1:8" s="87" customFormat="1" ht="24" x14ac:dyDescent="0.2">
      <c r="A29" s="4" t="s">
        <v>60</v>
      </c>
      <c r="B29" s="7">
        <v>0</v>
      </c>
      <c r="C29" s="22">
        <f t="shared" si="0"/>
        <v>0</v>
      </c>
      <c r="D29" s="29"/>
      <c r="E29" s="29"/>
      <c r="F29" s="29"/>
      <c r="G29" s="29"/>
      <c r="H29" s="29"/>
    </row>
    <row r="30" spans="1:8" s="87" customFormat="1" x14ac:dyDescent="0.2">
      <c r="A30" s="4" t="s">
        <v>61</v>
      </c>
      <c r="B30" s="7">
        <v>0</v>
      </c>
      <c r="C30" s="22">
        <f t="shared" si="0"/>
        <v>0</v>
      </c>
      <c r="D30" s="29"/>
      <c r="E30" s="29"/>
      <c r="F30" s="29"/>
      <c r="G30" s="29"/>
      <c r="H30" s="29"/>
    </row>
    <row r="31" spans="1:8" s="87" customFormat="1" x14ac:dyDescent="0.2">
      <c r="A31" s="4" t="s">
        <v>62</v>
      </c>
      <c r="B31" s="7">
        <v>0</v>
      </c>
      <c r="C31" s="22">
        <f t="shared" si="0"/>
        <v>0</v>
      </c>
      <c r="D31" s="29"/>
      <c r="E31" s="29"/>
      <c r="F31" s="29"/>
      <c r="G31" s="29"/>
      <c r="H31" s="29"/>
    </row>
    <row r="32" spans="1:8" s="23" customFormat="1" x14ac:dyDescent="0.2">
      <c r="A32" s="4" t="s">
        <v>63</v>
      </c>
      <c r="B32" s="7">
        <v>0</v>
      </c>
      <c r="C32" s="22">
        <f t="shared" si="0"/>
        <v>0</v>
      </c>
      <c r="D32" s="22"/>
      <c r="E32" s="22"/>
      <c r="F32" s="22"/>
      <c r="G32" s="22"/>
      <c r="H32" s="22"/>
    </row>
    <row r="33" spans="1:11" s="23" customFormat="1" x14ac:dyDescent="0.2">
      <c r="A33" s="4" t="s">
        <v>64</v>
      </c>
      <c r="B33" s="7">
        <v>0</v>
      </c>
      <c r="C33" s="22">
        <f t="shared" si="0"/>
        <v>0</v>
      </c>
      <c r="D33" s="22"/>
      <c r="E33" s="22"/>
      <c r="F33" s="22"/>
      <c r="G33" s="22"/>
      <c r="H33" s="22"/>
    </row>
    <row r="34" spans="1:11" s="87" customFormat="1" x14ac:dyDescent="0.2">
      <c r="A34" s="4" t="s">
        <v>65</v>
      </c>
      <c r="B34" s="7">
        <v>0</v>
      </c>
      <c r="C34" s="22">
        <f t="shared" si="0"/>
        <v>0</v>
      </c>
      <c r="D34" s="29"/>
      <c r="E34" s="29"/>
      <c r="F34" s="29"/>
      <c r="G34" s="29"/>
      <c r="H34" s="29"/>
    </row>
    <row r="35" spans="1:11" s="87" customFormat="1" ht="24" x14ac:dyDescent="0.2">
      <c r="A35" s="4" t="s">
        <v>66</v>
      </c>
      <c r="B35" s="7">
        <v>0</v>
      </c>
      <c r="C35" s="22">
        <f t="shared" si="0"/>
        <v>0</v>
      </c>
      <c r="D35" s="29"/>
      <c r="E35" s="29"/>
      <c r="F35" s="29"/>
      <c r="G35" s="29"/>
      <c r="H35" s="29"/>
    </row>
    <row r="36" spans="1:11" s="23" customFormat="1" x14ac:dyDescent="0.2">
      <c r="A36" s="4" t="s">
        <v>67</v>
      </c>
      <c r="B36" s="7">
        <v>0</v>
      </c>
      <c r="C36" s="22">
        <f t="shared" si="0"/>
        <v>0</v>
      </c>
      <c r="D36" s="22"/>
      <c r="E36" s="22"/>
      <c r="F36" s="22"/>
      <c r="G36" s="22"/>
      <c r="H36" s="22"/>
    </row>
    <row r="37" spans="1:11" s="87" customFormat="1" x14ac:dyDescent="0.2">
      <c r="A37" s="4" t="s">
        <v>68</v>
      </c>
      <c r="B37" s="7">
        <v>0</v>
      </c>
      <c r="C37" s="22">
        <f t="shared" si="0"/>
        <v>0</v>
      </c>
      <c r="D37" s="29"/>
      <c r="E37" s="29"/>
      <c r="F37" s="29"/>
      <c r="G37" s="29"/>
      <c r="H37" s="29"/>
    </row>
    <row r="38" spans="1:11" s="87" customFormat="1" x14ac:dyDescent="0.2">
      <c r="A38" s="4" t="s">
        <v>69</v>
      </c>
      <c r="B38" s="7">
        <v>0</v>
      </c>
      <c r="C38" s="22">
        <f t="shared" si="0"/>
        <v>0</v>
      </c>
      <c r="D38" s="29"/>
      <c r="E38" s="29"/>
      <c r="F38" s="29"/>
      <c r="G38" s="29"/>
      <c r="H38" s="29"/>
    </row>
    <row r="39" spans="1:11" s="23" customFormat="1" ht="24" x14ac:dyDescent="0.2">
      <c r="A39" s="4" t="s">
        <v>70</v>
      </c>
      <c r="B39" s="7">
        <v>0</v>
      </c>
      <c r="C39" s="22">
        <f t="shared" si="0"/>
        <v>0</v>
      </c>
      <c r="D39" s="22"/>
      <c r="E39" s="22"/>
      <c r="F39" s="22"/>
      <c r="G39" s="22"/>
      <c r="H39" s="22"/>
    </row>
    <row r="40" spans="1:11" s="87" customFormat="1" x14ac:dyDescent="0.2">
      <c r="A40" s="4" t="s">
        <v>71</v>
      </c>
      <c r="B40" s="7">
        <v>30.056142059999999</v>
      </c>
      <c r="C40" s="22">
        <f t="shared" si="0"/>
        <v>30.056142059999999</v>
      </c>
      <c r="D40" s="29"/>
      <c r="E40" s="29"/>
      <c r="F40" s="29"/>
      <c r="G40" s="29"/>
      <c r="H40" s="29"/>
    </row>
    <row r="41" spans="1:11" s="87" customFormat="1" x14ac:dyDescent="0.2">
      <c r="A41" s="4" t="s">
        <v>72</v>
      </c>
      <c r="B41" s="7">
        <v>0</v>
      </c>
      <c r="C41" s="22">
        <f t="shared" si="0"/>
        <v>0</v>
      </c>
      <c r="D41" s="29"/>
      <c r="E41" s="29"/>
      <c r="F41" s="29"/>
      <c r="G41" s="29"/>
      <c r="H41" s="29"/>
    </row>
    <row r="42" spans="1:11" s="87" customFormat="1" x14ac:dyDescent="0.2">
      <c r="A42" s="4" t="s">
        <v>73</v>
      </c>
      <c r="B42" s="7">
        <v>112.58435607</v>
      </c>
      <c r="C42" s="22">
        <f t="shared" si="0"/>
        <v>112.58435607</v>
      </c>
      <c r="D42" s="29"/>
      <c r="E42" s="29"/>
      <c r="F42" s="29"/>
      <c r="G42" s="29"/>
      <c r="H42" s="29"/>
    </row>
    <row r="43" spans="1:11" s="87" customFormat="1" x14ac:dyDescent="0.2">
      <c r="A43" s="4" t="s">
        <v>74</v>
      </c>
      <c r="B43" s="7">
        <v>0</v>
      </c>
      <c r="C43" s="22">
        <f t="shared" si="0"/>
        <v>0</v>
      </c>
      <c r="D43" s="29"/>
      <c r="E43" s="29"/>
      <c r="F43" s="29"/>
      <c r="G43" s="29"/>
      <c r="H43" s="29"/>
    </row>
    <row r="44" spans="1:11" s="23" customFormat="1" x14ac:dyDescent="0.2">
      <c r="A44" s="4" t="s">
        <v>75</v>
      </c>
      <c r="B44" s="7">
        <v>0</v>
      </c>
      <c r="C44" s="22">
        <f t="shared" si="0"/>
        <v>0</v>
      </c>
      <c r="D44" s="22"/>
      <c r="E44" s="22"/>
      <c r="F44" s="22"/>
      <c r="G44" s="22"/>
      <c r="H44" s="22"/>
    </row>
    <row r="45" spans="1:11" s="87" customFormat="1" x14ac:dyDescent="0.2">
      <c r="A45" s="10" t="s">
        <v>76</v>
      </c>
      <c r="B45" s="12">
        <v>35.446602540000001</v>
      </c>
      <c r="C45" s="22">
        <f t="shared" si="0"/>
        <v>35.446602540000001</v>
      </c>
      <c r="D45" s="29"/>
      <c r="E45" s="29"/>
      <c r="F45" s="29"/>
      <c r="G45" s="29"/>
      <c r="H45" s="29"/>
    </row>
    <row r="46" spans="1:11" s="87" customFormat="1" x14ac:dyDescent="0.2">
      <c r="A46" s="10" t="s">
        <v>77</v>
      </c>
      <c r="B46" s="12">
        <v>35.446602540000001</v>
      </c>
      <c r="C46" s="22">
        <f t="shared" si="0"/>
        <v>35.446602540000001</v>
      </c>
      <c r="D46" s="29"/>
      <c r="E46" s="29"/>
      <c r="F46" s="29"/>
      <c r="G46" s="29"/>
      <c r="H46" s="29"/>
    </row>
    <row r="47" spans="1:11" s="87" customFormat="1" x14ac:dyDescent="0.2">
      <c r="A47" s="4" t="s">
        <v>78</v>
      </c>
      <c r="B47" s="7">
        <v>35.446602540000001</v>
      </c>
      <c r="C47" s="22">
        <f t="shared" si="0"/>
        <v>35.446602540000001</v>
      </c>
      <c r="D47" s="29"/>
      <c r="E47" s="29"/>
      <c r="F47" s="29"/>
      <c r="G47" s="29"/>
      <c r="H47" s="29"/>
    </row>
    <row r="48" spans="1:11" s="87" customFormat="1" x14ac:dyDescent="0.2">
      <c r="A48" s="4" t="s">
        <v>79</v>
      </c>
      <c r="B48" s="7">
        <v>0</v>
      </c>
      <c r="C48" s="22">
        <f t="shared" si="0"/>
        <v>0</v>
      </c>
      <c r="D48" s="187"/>
      <c r="E48" s="187"/>
      <c r="F48" s="187"/>
      <c r="G48" s="187"/>
      <c r="H48" s="187"/>
      <c r="I48" s="188"/>
      <c r="J48" s="188"/>
      <c r="K48" s="188"/>
    </row>
    <row r="49" spans="1:11" x14ac:dyDescent="0.2">
      <c r="A49" s="10" t="s">
        <v>80</v>
      </c>
      <c r="B49" s="12">
        <v>0</v>
      </c>
      <c r="C49" s="22">
        <f t="shared" si="0"/>
        <v>0</v>
      </c>
      <c r="D49" s="52"/>
      <c r="E49" s="52"/>
      <c r="F49" s="52"/>
      <c r="G49" s="52"/>
      <c r="H49" s="52"/>
      <c r="I49" s="52"/>
      <c r="J49" s="52"/>
      <c r="K49" s="52"/>
    </row>
    <row r="50" spans="1:11" x14ac:dyDescent="0.2">
      <c r="A50" s="4" t="s">
        <v>81</v>
      </c>
      <c r="B50" s="7">
        <v>0</v>
      </c>
      <c r="C50" s="22">
        <f t="shared" si="0"/>
        <v>0</v>
      </c>
    </row>
    <row r="51" spans="1:11" x14ac:dyDescent="0.2">
      <c r="A51" s="4" t="s">
        <v>82</v>
      </c>
      <c r="B51" s="7">
        <v>0</v>
      </c>
      <c r="C51" s="22">
        <f t="shared" si="0"/>
        <v>0</v>
      </c>
    </row>
    <row r="52" spans="1:11" x14ac:dyDescent="0.2">
      <c r="A52" s="10" t="s">
        <v>83</v>
      </c>
      <c r="B52" s="12">
        <v>0</v>
      </c>
      <c r="C52" s="22">
        <f t="shared" si="0"/>
        <v>0</v>
      </c>
    </row>
    <row r="53" spans="1:11" x14ac:dyDescent="0.2">
      <c r="A53" s="4" t="s">
        <v>58</v>
      </c>
      <c r="B53" s="7">
        <v>0</v>
      </c>
      <c r="C53" s="22">
        <f t="shared" si="0"/>
        <v>0</v>
      </c>
    </row>
    <row r="54" spans="1:11" x14ac:dyDescent="0.2">
      <c r="A54" s="4" t="s">
        <v>84</v>
      </c>
      <c r="B54" s="7">
        <v>0</v>
      </c>
      <c r="C54" s="22">
        <f t="shared" si="0"/>
        <v>0</v>
      </c>
    </row>
    <row r="55" spans="1:11" x14ac:dyDescent="0.2">
      <c r="A55" s="4" t="s">
        <v>63</v>
      </c>
      <c r="B55" s="7">
        <v>0</v>
      </c>
      <c r="C55" s="22">
        <f t="shared" si="0"/>
        <v>0</v>
      </c>
    </row>
    <row r="56" spans="1:11" x14ac:dyDescent="0.2">
      <c r="A56" s="4" t="s">
        <v>65</v>
      </c>
      <c r="B56" s="7">
        <v>0</v>
      </c>
      <c r="C56" s="22">
        <f t="shared" si="0"/>
        <v>0</v>
      </c>
    </row>
    <row r="57" spans="1:11" x14ac:dyDescent="0.2">
      <c r="A57" s="4" t="s">
        <v>85</v>
      </c>
      <c r="B57" s="7">
        <v>0</v>
      </c>
      <c r="C57" s="22">
        <f t="shared" si="0"/>
        <v>0</v>
      </c>
    </row>
    <row r="58" spans="1:11" x14ac:dyDescent="0.2">
      <c r="A58" s="4" t="s">
        <v>86</v>
      </c>
      <c r="B58" s="7">
        <v>0</v>
      </c>
      <c r="C58" s="22">
        <f t="shared" si="0"/>
        <v>0</v>
      </c>
    </row>
    <row r="59" spans="1:11" x14ac:dyDescent="0.2">
      <c r="A59" s="4" t="s">
        <v>67</v>
      </c>
      <c r="B59" s="7">
        <v>0</v>
      </c>
      <c r="C59" s="22">
        <f t="shared" si="0"/>
        <v>0</v>
      </c>
    </row>
    <row r="60" spans="1:11" x14ac:dyDescent="0.2">
      <c r="A60" s="4" t="s">
        <v>87</v>
      </c>
      <c r="B60" s="7">
        <v>0</v>
      </c>
      <c r="C60" s="22">
        <f t="shared" si="0"/>
        <v>0</v>
      </c>
    </row>
    <row r="61" spans="1:11" x14ac:dyDescent="0.2">
      <c r="A61" s="4" t="s">
        <v>69</v>
      </c>
      <c r="B61" s="7">
        <v>0</v>
      </c>
      <c r="C61" s="22">
        <f t="shared" si="0"/>
        <v>0</v>
      </c>
    </row>
    <row r="62" spans="1:11" x14ac:dyDescent="0.2">
      <c r="A62" s="4" t="s">
        <v>71</v>
      </c>
      <c r="B62" s="7">
        <v>0</v>
      </c>
      <c r="C62" s="22">
        <f t="shared" si="0"/>
        <v>0</v>
      </c>
    </row>
    <row r="63" spans="1:11" x14ac:dyDescent="0.2">
      <c r="A63" s="4" t="s">
        <v>72</v>
      </c>
      <c r="B63" s="7">
        <v>0</v>
      </c>
      <c r="C63" s="22">
        <f t="shared" si="0"/>
        <v>0</v>
      </c>
    </row>
    <row r="64" spans="1:11" x14ac:dyDescent="0.2">
      <c r="A64" s="4" t="s">
        <v>88</v>
      </c>
      <c r="B64" s="7">
        <v>0</v>
      </c>
      <c r="C64" s="22">
        <f t="shared" si="0"/>
        <v>0</v>
      </c>
    </row>
    <row r="65" spans="1:3" x14ac:dyDescent="0.2">
      <c r="A65" s="4" t="s">
        <v>73</v>
      </c>
      <c r="B65" s="7">
        <v>0</v>
      </c>
      <c r="C65" s="22">
        <f t="shared" si="0"/>
        <v>0</v>
      </c>
    </row>
    <row r="66" spans="1:3" x14ac:dyDescent="0.2">
      <c r="A66" s="4" t="s">
        <v>74</v>
      </c>
      <c r="B66" s="7">
        <v>0</v>
      </c>
      <c r="C66" s="22">
        <f t="shared" si="0"/>
        <v>0</v>
      </c>
    </row>
    <row r="67" spans="1:3" x14ac:dyDescent="0.2">
      <c r="A67" s="10" t="s">
        <v>89</v>
      </c>
      <c r="B67" s="12">
        <v>0</v>
      </c>
      <c r="C67" s="22">
        <f t="shared" si="0"/>
        <v>0</v>
      </c>
    </row>
    <row r="68" spans="1:3" x14ac:dyDescent="0.2">
      <c r="A68" s="4" t="s">
        <v>90</v>
      </c>
      <c r="B68" s="7">
        <v>0</v>
      </c>
      <c r="C68" s="22">
        <f t="shared" si="0"/>
        <v>0</v>
      </c>
    </row>
    <row r="69" spans="1:3" x14ac:dyDescent="0.2">
      <c r="A69" s="4" t="s">
        <v>91</v>
      </c>
      <c r="B69" s="7">
        <v>0</v>
      </c>
      <c r="C69" s="22">
        <f t="shared" si="0"/>
        <v>0</v>
      </c>
    </row>
    <row r="70" spans="1:3" ht="13.5" thickBot="1" x14ac:dyDescent="0.25">
      <c r="B70" s="5"/>
    </row>
    <row r="71"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709F5-F5A6-40A0-86B3-38A744A563E8}">
  <sheetPr>
    <tabColor rgb="FF00B0F0"/>
  </sheetPr>
  <dimension ref="A18:G71"/>
  <sheetViews>
    <sheetView workbookViewId="0">
      <selection activeCell="L22" sqref="L22"/>
    </sheetView>
  </sheetViews>
  <sheetFormatPr baseColWidth="10" defaultColWidth="11.42578125" defaultRowHeight="15" x14ac:dyDescent="0.25"/>
  <cols>
    <col min="1" max="6" width="11.42578125" style="178"/>
    <col min="7" max="7" width="14.140625" style="178" customWidth="1"/>
    <col min="8" max="16384" width="11.42578125" style="178"/>
  </cols>
  <sheetData>
    <row r="18" spans="1:7" ht="99.75" customHeight="1" x14ac:dyDescent="0.25">
      <c r="A18" s="226" t="s">
        <v>99</v>
      </c>
      <c r="B18" s="226"/>
      <c r="C18" s="226"/>
      <c r="D18" s="226"/>
      <c r="E18" s="226"/>
      <c r="F18" s="226"/>
      <c r="G18" s="226"/>
    </row>
    <row r="20" spans="1:7" ht="46.5" x14ac:dyDescent="0.7">
      <c r="A20" s="223"/>
      <c r="B20" s="223"/>
      <c r="C20" s="223"/>
      <c r="D20" s="223"/>
      <c r="E20" s="223"/>
      <c r="F20" s="223"/>
      <c r="G20" s="223"/>
    </row>
    <row r="71" spans="2:2" x14ac:dyDescent="0.25">
      <c r="B71" s="179"/>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2A382-2DED-4668-8184-49954F2A5000}">
  <sheetPr>
    <tabColor rgb="FF92D050"/>
  </sheetPr>
  <dimension ref="A1:P241"/>
  <sheetViews>
    <sheetView showGridLines="0" topLeftCell="A4" zoomScaleNormal="100" workbookViewId="0">
      <pane xSplit="4" ySplit="7" topLeftCell="E20" activePane="bottomRight" state="frozen"/>
      <selection activeCell="A4" sqref="A4"/>
      <selection pane="topRight" activeCell="E4" sqref="E4"/>
      <selection pane="bottomLeft" activeCell="A11" sqref="A11"/>
      <selection pane="bottomRight" activeCell="R33" sqref="R33"/>
    </sheetView>
  </sheetViews>
  <sheetFormatPr baseColWidth="10" defaultColWidth="11.42578125" defaultRowHeight="12.75" x14ac:dyDescent="0.2"/>
  <cols>
    <col min="1" max="1" width="64" style="13" customWidth="1"/>
    <col min="2" max="3" width="11.85546875" style="13" hidden="1" customWidth="1"/>
    <col min="4" max="4" width="0.140625" style="13" hidden="1" customWidth="1"/>
    <col min="5" max="5" width="11.85546875" style="13" bestFit="1" customWidth="1"/>
    <col min="6" max="9" width="12" style="13" bestFit="1" customWidth="1"/>
    <col min="10" max="11" width="13" style="13" bestFit="1" customWidth="1"/>
    <col min="12" max="12" width="12.85546875" style="13" bestFit="1" customWidth="1"/>
    <col min="13" max="14" width="11.85546875" style="13" bestFit="1" customWidth="1"/>
    <col min="15" max="16" width="12" style="13" bestFit="1" customWidth="1"/>
    <col min="17" max="16384" width="11.42578125" style="13"/>
  </cols>
  <sheetData>
    <row r="1" spans="1:16" x14ac:dyDescent="0.2">
      <c r="A1" s="69" t="s">
        <v>0</v>
      </c>
    </row>
    <row r="2" spans="1:16" x14ac:dyDescent="0.2">
      <c r="A2" s="69" t="s">
        <v>388</v>
      </c>
    </row>
    <row r="3" spans="1:16" x14ac:dyDescent="0.2">
      <c r="A3" s="69" t="s">
        <v>389</v>
      </c>
    </row>
    <row r="4" spans="1:16" x14ac:dyDescent="0.2">
      <c r="A4" s="217" t="s">
        <v>453</v>
      </c>
      <c r="B4" s="217"/>
      <c r="C4" s="217"/>
      <c r="D4" s="217"/>
      <c r="E4" s="217"/>
      <c r="F4" s="217"/>
      <c r="G4" s="217"/>
      <c r="H4" s="217"/>
      <c r="I4" s="217"/>
      <c r="J4" s="217"/>
      <c r="K4" s="217"/>
      <c r="L4" s="217"/>
      <c r="M4" s="217"/>
      <c r="N4" s="217"/>
      <c r="O4" s="217"/>
      <c r="P4" s="217"/>
    </row>
    <row r="5" spans="1:16" x14ac:dyDescent="0.2">
      <c r="A5" s="217" t="s">
        <v>454</v>
      </c>
      <c r="B5" s="217"/>
      <c r="C5" s="217"/>
      <c r="D5" s="217"/>
      <c r="E5" s="217"/>
      <c r="F5" s="217"/>
      <c r="G5" s="217"/>
      <c r="H5" s="217"/>
      <c r="I5" s="217"/>
      <c r="J5" s="217"/>
      <c r="K5" s="217"/>
      <c r="L5" s="217"/>
      <c r="M5" s="217"/>
      <c r="N5" s="217"/>
      <c r="O5" s="217"/>
      <c r="P5" s="217"/>
    </row>
    <row r="6" spans="1:16" x14ac:dyDescent="0.2">
      <c r="A6" s="217" t="s">
        <v>509</v>
      </c>
      <c r="B6" s="217"/>
      <c r="C6" s="217"/>
      <c r="D6" s="217"/>
      <c r="E6" s="217"/>
      <c r="F6" s="217"/>
      <c r="G6" s="217"/>
      <c r="H6" s="217"/>
      <c r="I6" s="217"/>
      <c r="J6" s="217"/>
      <c r="K6" s="217"/>
      <c r="L6" s="217"/>
      <c r="M6" s="217"/>
      <c r="N6" s="217"/>
      <c r="O6" s="217"/>
      <c r="P6" s="217"/>
    </row>
    <row r="7" spans="1:16" x14ac:dyDescent="0.2">
      <c r="A7" s="217" t="s">
        <v>455</v>
      </c>
      <c r="B7" s="217"/>
      <c r="C7" s="217"/>
      <c r="D7" s="217"/>
      <c r="E7" s="217"/>
      <c r="F7" s="217"/>
      <c r="G7" s="217"/>
      <c r="H7" s="217"/>
      <c r="I7" s="217"/>
      <c r="J7" s="217"/>
      <c r="K7" s="217"/>
      <c r="L7" s="217"/>
      <c r="M7" s="217"/>
      <c r="N7" s="217"/>
      <c r="O7" s="217"/>
      <c r="P7" s="217"/>
    </row>
    <row r="8" spans="1:16" x14ac:dyDescent="0.2">
      <c r="A8" s="217" t="s">
        <v>394</v>
      </c>
      <c r="B8" s="217"/>
      <c r="C8" s="217"/>
      <c r="D8" s="217"/>
      <c r="E8" s="217"/>
      <c r="F8" s="217"/>
      <c r="G8" s="217"/>
      <c r="H8" s="217"/>
      <c r="I8" s="217"/>
      <c r="J8" s="217"/>
      <c r="K8" s="217"/>
      <c r="L8" s="217"/>
      <c r="M8" s="217"/>
      <c r="N8" s="217"/>
      <c r="O8" s="217"/>
      <c r="P8" s="217"/>
    </row>
    <row r="9" spans="1:16" ht="13.5" thickBot="1" x14ac:dyDescent="0.25">
      <c r="B9" s="141"/>
      <c r="C9" s="141"/>
      <c r="D9" s="141"/>
      <c r="E9" s="141"/>
      <c r="F9" s="141"/>
    </row>
    <row r="10" spans="1:16" ht="14.25" thickTop="1" thickBot="1" x14ac:dyDescent="0.25">
      <c r="A10" s="72"/>
      <c r="B10" s="73">
        <v>2007</v>
      </c>
      <c r="C10" s="73">
        <v>2008</v>
      </c>
      <c r="D10" s="73">
        <v>2009</v>
      </c>
      <c r="E10" s="73">
        <v>2010</v>
      </c>
      <c r="F10" s="73">
        <v>2011</v>
      </c>
      <c r="G10" s="73">
        <v>2012</v>
      </c>
      <c r="H10" s="73">
        <v>2013</v>
      </c>
      <c r="I10" s="73">
        <v>2014</v>
      </c>
      <c r="J10" s="73">
        <v>2015</v>
      </c>
      <c r="K10" s="73">
        <v>2016</v>
      </c>
      <c r="L10" s="73">
        <v>2017</v>
      </c>
      <c r="M10" s="73">
        <v>2018</v>
      </c>
      <c r="N10" s="73">
        <v>2019</v>
      </c>
      <c r="O10" s="73">
        <v>2020</v>
      </c>
      <c r="P10" s="73">
        <v>2021</v>
      </c>
    </row>
    <row r="11" spans="1:16" ht="13.5" thickTop="1" x14ac:dyDescent="0.2">
      <c r="C11" s="17"/>
      <c r="D11" s="17"/>
      <c r="E11" s="17"/>
      <c r="F11" s="17"/>
      <c r="G11" s="17"/>
      <c r="M11" s="70"/>
    </row>
    <row r="12" spans="1:16" x14ac:dyDescent="0.2">
      <c r="A12" s="75" t="s">
        <v>94</v>
      </c>
      <c r="B12" s="76">
        <f t="shared" ref="B12:G12" si="0">SUM(B13:B18)</f>
        <v>539940.9</v>
      </c>
      <c r="C12" s="76">
        <f t="shared" si="0"/>
        <v>546918.80000000005</v>
      </c>
      <c r="D12" s="76">
        <f t="shared" si="0"/>
        <v>552568.32306829002</v>
      </c>
      <c r="E12" s="76">
        <f t="shared" si="0"/>
        <v>637198.41323409998</v>
      </c>
      <c r="F12" s="76">
        <f t="shared" si="0"/>
        <v>683219.97463723004</v>
      </c>
      <c r="G12" s="76">
        <f t="shared" si="0"/>
        <v>691838.6</v>
      </c>
      <c r="H12" s="76">
        <f t="shared" ref="H12:M12" si="1">SUM(H13:H18)</f>
        <v>892689.6</v>
      </c>
      <c r="I12" s="76">
        <f t="shared" si="1"/>
        <v>980681.60000000009</v>
      </c>
      <c r="J12" s="76">
        <f t="shared" si="1"/>
        <v>1074896.836761188</v>
      </c>
      <c r="K12" s="76">
        <f t="shared" si="1"/>
        <v>1161597.8618543979</v>
      </c>
      <c r="L12" s="76">
        <f t="shared" si="1"/>
        <v>1316604.90645031</v>
      </c>
      <c r="M12" s="76">
        <f t="shared" si="1"/>
        <v>1547377.1696875801</v>
      </c>
      <c r="N12" s="76">
        <f>SUM(N13:N18)</f>
        <v>1835473.8947407601</v>
      </c>
      <c r="O12" s="76">
        <f>SUM(O13:O18)</f>
        <v>1993230.1266118132</v>
      </c>
      <c r="P12" s="76">
        <f>SUM(P13:P18)</f>
        <v>2252796.2995327599</v>
      </c>
    </row>
    <row r="13" spans="1:16" x14ac:dyDescent="0.2">
      <c r="A13" s="78" t="s">
        <v>395</v>
      </c>
      <c r="B13" s="80">
        <v>60359.5</v>
      </c>
      <c r="C13" s="79">
        <v>132747.29999999999</v>
      </c>
      <c r="D13" s="79">
        <v>86105.246517499996</v>
      </c>
      <c r="E13" s="79">
        <v>129743.4146263</v>
      </c>
      <c r="F13" s="79">
        <v>123822.7685254</v>
      </c>
      <c r="G13" s="79">
        <v>107858.4</v>
      </c>
      <c r="H13" s="79">
        <v>112831</v>
      </c>
      <c r="I13" s="79">
        <v>138533</v>
      </c>
      <c r="J13" s="92">
        <v>130666.5146899</v>
      </c>
      <c r="K13" s="92">
        <v>135284</v>
      </c>
      <c r="L13" s="79">
        <v>142092.08592720001</v>
      </c>
      <c r="M13" s="82">
        <v>143237.81314829999</v>
      </c>
      <c r="N13" s="29">
        <v>171507.63269699999</v>
      </c>
      <c r="O13" s="28">
        <v>137281.0065164007</v>
      </c>
      <c r="P13" s="6">
        <v>220998.29931472999</v>
      </c>
    </row>
    <row r="14" spans="1:16" x14ac:dyDescent="0.2">
      <c r="A14" s="78" t="s">
        <v>396</v>
      </c>
      <c r="B14" s="80">
        <v>13428.2</v>
      </c>
      <c r="C14" s="79">
        <v>20452.2</v>
      </c>
      <c r="D14" s="79">
        <v>22520.240235329999</v>
      </c>
      <c r="E14" s="79">
        <v>31198.837660630001</v>
      </c>
      <c r="F14" s="79">
        <v>33955.304870979999</v>
      </c>
      <c r="G14" s="79">
        <v>32625.7</v>
      </c>
      <c r="H14" s="79">
        <v>36986</v>
      </c>
      <c r="I14" s="79">
        <v>45226</v>
      </c>
      <c r="J14" s="142">
        <v>40887.940754228002</v>
      </c>
      <c r="K14" s="143">
        <v>44470.261854397999</v>
      </c>
      <c r="L14" s="79">
        <v>46689.997665169998</v>
      </c>
      <c r="M14" s="86">
        <v>57436.737742700003</v>
      </c>
      <c r="N14" s="87">
        <v>56124.296911899997</v>
      </c>
      <c r="O14" s="28">
        <v>45950.006030880199</v>
      </c>
      <c r="P14" s="6">
        <v>13490.15906235</v>
      </c>
    </row>
    <row r="15" spans="1:16" ht="13.5" customHeight="1" x14ac:dyDescent="0.2">
      <c r="A15" s="78" t="s">
        <v>397</v>
      </c>
      <c r="B15" s="80">
        <v>1156.0999999999999</v>
      </c>
      <c r="C15" s="79">
        <v>2381</v>
      </c>
      <c r="D15" s="79">
        <v>2823.07501486</v>
      </c>
      <c r="E15" s="79">
        <v>5495.9685573699999</v>
      </c>
      <c r="F15" s="79">
        <v>4605.9008317500002</v>
      </c>
      <c r="G15" s="79">
        <v>4559.7</v>
      </c>
      <c r="H15" s="79">
        <v>10893.4</v>
      </c>
      <c r="I15" s="79">
        <v>7886.4</v>
      </c>
      <c r="J15" s="142">
        <v>7379.9986015599998</v>
      </c>
      <c r="K15" s="142">
        <v>10689.2</v>
      </c>
      <c r="L15" s="79">
        <v>8583.8361529400008</v>
      </c>
      <c r="M15" s="82">
        <v>46068.649209119998</v>
      </c>
      <c r="N15" s="29">
        <v>42915.428549500197</v>
      </c>
      <c r="O15" s="88">
        <v>8870.4088438923009</v>
      </c>
      <c r="P15" s="6">
        <v>11361.93906832</v>
      </c>
    </row>
    <row r="16" spans="1:16" ht="12" customHeight="1" x14ac:dyDescent="0.2">
      <c r="A16" s="78" t="s">
        <v>398</v>
      </c>
      <c r="B16" s="80">
        <v>12853.6</v>
      </c>
      <c r="C16" s="79">
        <v>13446.7</v>
      </c>
      <c r="D16" s="79">
        <v>39471.260778199998</v>
      </c>
      <c r="E16" s="79">
        <v>23284.740813500001</v>
      </c>
      <c r="F16" s="79">
        <v>20350.8274771</v>
      </c>
      <c r="G16" s="79">
        <v>21716.400000000001</v>
      </c>
      <c r="H16" s="79">
        <v>43806.6</v>
      </c>
      <c r="I16" s="79">
        <v>30906.400000000001</v>
      </c>
      <c r="J16" s="142">
        <v>30111.600063999998</v>
      </c>
      <c r="K16" s="142">
        <v>37337.800000000003</v>
      </c>
      <c r="L16" s="79">
        <v>37019.093005100003</v>
      </c>
      <c r="M16" s="82">
        <v>8388.6398311600005</v>
      </c>
      <c r="N16" s="29">
        <v>8079.0653672600001</v>
      </c>
      <c r="O16" s="28">
        <v>47788.837716219998</v>
      </c>
      <c r="P16" s="29">
        <v>39459.180541440001</v>
      </c>
    </row>
    <row r="17" spans="1:16" x14ac:dyDescent="0.2">
      <c r="A17" s="78" t="s">
        <v>399</v>
      </c>
      <c r="B17" s="80">
        <v>424989.9</v>
      </c>
      <c r="C17" s="79">
        <v>345377.8</v>
      </c>
      <c r="D17" s="79">
        <v>364935.8534198</v>
      </c>
      <c r="E17" s="79">
        <v>406689.09363690001</v>
      </c>
      <c r="F17" s="79">
        <v>454706.43557219999</v>
      </c>
      <c r="G17" s="79">
        <v>478299.2</v>
      </c>
      <c r="H17" s="79">
        <v>637051.9</v>
      </c>
      <c r="I17" s="79">
        <v>705047.3</v>
      </c>
      <c r="J17" s="142">
        <v>810782.86913140002</v>
      </c>
      <c r="K17" s="142">
        <v>877793.1</v>
      </c>
      <c r="L17" s="79">
        <v>1025481.0500868</v>
      </c>
      <c r="M17" s="82">
        <v>1233972.1748226001</v>
      </c>
      <c r="N17" s="29">
        <v>1521774.1401321001</v>
      </c>
      <c r="O17" s="28">
        <v>1688951.9995035101</v>
      </c>
      <c r="P17" s="6">
        <v>1899977.09972988</v>
      </c>
    </row>
    <row r="18" spans="1:16" x14ac:dyDescent="0.2">
      <c r="A18" s="78" t="s">
        <v>400</v>
      </c>
      <c r="B18" s="89">
        <v>27153.599999999999</v>
      </c>
      <c r="C18" s="90">
        <v>32513.8</v>
      </c>
      <c r="D18" s="90">
        <v>36712.6471026</v>
      </c>
      <c r="E18" s="90">
        <v>40786.357939399997</v>
      </c>
      <c r="F18" s="27">
        <v>45778.737359799998</v>
      </c>
      <c r="G18" s="79">
        <v>46779.199999999997</v>
      </c>
      <c r="H18" s="79">
        <v>51120.7</v>
      </c>
      <c r="I18" s="79">
        <v>53082.5</v>
      </c>
      <c r="J18" s="142">
        <v>55067.913520100003</v>
      </c>
      <c r="K18" s="142">
        <v>56023.5</v>
      </c>
      <c r="L18" s="79">
        <v>56738.843613099998</v>
      </c>
      <c r="M18" s="82">
        <v>58273.154933700003</v>
      </c>
      <c r="N18" s="29">
        <v>35073.331082999997</v>
      </c>
      <c r="O18" s="28">
        <v>64387.868000909999</v>
      </c>
      <c r="P18" s="7">
        <v>67509.621816040002</v>
      </c>
    </row>
    <row r="19" spans="1:16" x14ac:dyDescent="0.2">
      <c r="B19" s="91"/>
      <c r="C19" s="79"/>
      <c r="E19" s="26"/>
      <c r="F19" s="26"/>
      <c r="G19" s="52"/>
      <c r="H19" s="17"/>
      <c r="I19" s="17"/>
      <c r="M19" s="70"/>
      <c r="N19" s="70"/>
    </row>
    <row r="20" spans="1:16" x14ac:dyDescent="0.2">
      <c r="A20" s="75" t="s">
        <v>95</v>
      </c>
      <c r="B20" s="105">
        <f t="shared" ref="B20:M20" si="2">SUM(B21:B25)</f>
        <v>227954.80000000002</v>
      </c>
      <c r="C20" s="105">
        <f t="shared" si="2"/>
        <v>274247.09999999998</v>
      </c>
      <c r="D20" s="105">
        <f t="shared" si="2"/>
        <v>354251.33447558002</v>
      </c>
      <c r="E20" s="105">
        <f t="shared" si="2"/>
        <v>438949.18062876002</v>
      </c>
      <c r="F20" s="105">
        <f t="shared" si="2"/>
        <v>507201.76845801994</v>
      </c>
      <c r="G20" s="105">
        <f t="shared" si="2"/>
        <v>558434.24</v>
      </c>
      <c r="H20" s="76">
        <f t="shared" si="2"/>
        <v>629529.89999999991</v>
      </c>
      <c r="I20" s="76">
        <f t="shared" si="2"/>
        <v>697207.3</v>
      </c>
      <c r="J20" s="76">
        <f t="shared" si="2"/>
        <v>753627.67005466472</v>
      </c>
      <c r="K20" s="76">
        <f t="shared" si="2"/>
        <v>789409.7</v>
      </c>
      <c r="L20" s="76">
        <f t="shared" si="2"/>
        <v>884696.2994512649</v>
      </c>
      <c r="M20" s="76">
        <f t="shared" si="2"/>
        <v>896726.55571344751</v>
      </c>
      <c r="N20" s="76">
        <f>SUM(N21:N25)</f>
        <v>921587.96468169289</v>
      </c>
      <c r="O20" s="76">
        <f>SUM(O21:O25)</f>
        <v>948086.857544953</v>
      </c>
      <c r="P20" s="76">
        <f>SUM(P21:P25)</f>
        <v>948472.83382696193</v>
      </c>
    </row>
    <row r="21" spans="1:16" x14ac:dyDescent="0.2">
      <c r="A21" s="78" t="s">
        <v>401</v>
      </c>
      <c r="B21" s="80">
        <v>26.7</v>
      </c>
      <c r="C21" s="79">
        <v>24.2</v>
      </c>
      <c r="D21" s="79">
        <v>177.85880474000001</v>
      </c>
      <c r="E21" s="79">
        <v>3846.43572223</v>
      </c>
      <c r="F21" s="79">
        <v>1824.6454552499999</v>
      </c>
      <c r="G21" s="79">
        <v>5872.3</v>
      </c>
      <c r="H21" s="79">
        <v>3399.8</v>
      </c>
      <c r="I21" s="79">
        <v>5183.2</v>
      </c>
      <c r="J21" s="142">
        <v>5368.7026013448003</v>
      </c>
      <c r="K21" s="142">
        <v>6314</v>
      </c>
      <c r="L21" s="142">
        <v>9911.7896125499992</v>
      </c>
      <c r="M21" s="82">
        <v>10062.88241676</v>
      </c>
      <c r="N21" s="29">
        <v>10260.315489029999</v>
      </c>
      <c r="O21" s="28">
        <v>18775.698411320001</v>
      </c>
      <c r="P21" s="29"/>
    </row>
    <row r="22" spans="1:16" x14ac:dyDescent="0.2">
      <c r="A22" s="78" t="s">
        <v>402</v>
      </c>
      <c r="B22" s="80">
        <v>153416.5</v>
      </c>
      <c r="C22" s="27">
        <v>185198.9</v>
      </c>
      <c r="D22" s="79">
        <v>238045.80198590001</v>
      </c>
      <c r="E22" s="79">
        <v>283146.95910490002</v>
      </c>
      <c r="F22" s="79">
        <v>321719.64293909998</v>
      </c>
      <c r="G22" s="79">
        <v>347750.94</v>
      </c>
      <c r="H22" s="79">
        <v>392936.6</v>
      </c>
      <c r="I22" s="79">
        <v>432140.2</v>
      </c>
      <c r="J22" s="142">
        <v>468067.90183390002</v>
      </c>
      <c r="K22" s="142">
        <v>487086.6</v>
      </c>
      <c r="L22" s="142">
        <v>546814.38181200495</v>
      </c>
      <c r="M22" s="82">
        <v>566044.58109241002</v>
      </c>
      <c r="N22" s="29">
        <v>585899.30974754295</v>
      </c>
      <c r="O22" s="28">
        <v>583578.32643418002</v>
      </c>
      <c r="P22" s="6">
        <v>616439.75653863</v>
      </c>
    </row>
    <row r="23" spans="1:16" x14ac:dyDescent="0.2">
      <c r="A23" s="78" t="s">
        <v>403</v>
      </c>
      <c r="B23" s="80">
        <v>828.5</v>
      </c>
      <c r="C23" s="27">
        <v>1901.4</v>
      </c>
      <c r="D23" s="79">
        <v>1442.87368494</v>
      </c>
      <c r="E23" s="79">
        <v>3791.50064733</v>
      </c>
      <c r="F23" s="79">
        <v>4419.2253906699998</v>
      </c>
      <c r="G23" s="79">
        <v>2854</v>
      </c>
      <c r="H23" s="79">
        <v>4846.6000000000004</v>
      </c>
      <c r="I23" s="79">
        <v>9624.5</v>
      </c>
      <c r="J23" s="142">
        <v>9816.3501571699999</v>
      </c>
      <c r="K23" s="142">
        <v>29493.1</v>
      </c>
      <c r="L23" s="142">
        <v>30817.15440802</v>
      </c>
      <c r="M23" s="82">
        <v>13077.46325981</v>
      </c>
      <c r="N23" s="29">
        <v>5128.5642963999999</v>
      </c>
      <c r="O23" s="28">
        <v>16168.540433497999</v>
      </c>
      <c r="P23" s="29"/>
    </row>
    <row r="24" spans="1:16" x14ac:dyDescent="0.2">
      <c r="A24" s="51" t="s">
        <v>404</v>
      </c>
      <c r="B24" s="144">
        <v>0</v>
      </c>
      <c r="C24" s="144">
        <v>0</v>
      </c>
      <c r="D24" s="144">
        <v>0</v>
      </c>
      <c r="E24" s="90">
        <v>16475.685154300001</v>
      </c>
      <c r="F24" s="27">
        <v>17687.354673000002</v>
      </c>
      <c r="G24" s="90">
        <v>22112.5</v>
      </c>
      <c r="H24" s="79">
        <v>25964</v>
      </c>
      <c r="I24" s="79">
        <v>34981.199999999997</v>
      </c>
      <c r="J24" s="142">
        <v>32068.961672469999</v>
      </c>
      <c r="K24" s="142">
        <v>33177.199999999997</v>
      </c>
      <c r="L24" s="142">
        <v>41511.496084569997</v>
      </c>
      <c r="M24" s="86">
        <v>39602.387560461502</v>
      </c>
      <c r="N24" s="29">
        <v>41772.002398030003</v>
      </c>
      <c r="O24" s="28">
        <v>45595.111764120003</v>
      </c>
      <c r="P24" s="7">
        <v>41251.644899999897</v>
      </c>
    </row>
    <row r="25" spans="1:16" x14ac:dyDescent="0.2">
      <c r="A25" s="78" t="s">
        <v>405</v>
      </c>
      <c r="B25" s="89">
        <v>73683.100000000006</v>
      </c>
      <c r="C25" s="27">
        <v>87122.6</v>
      </c>
      <c r="D25" s="90">
        <v>114584.8</v>
      </c>
      <c r="E25" s="90">
        <v>131688.6</v>
      </c>
      <c r="F25" s="27">
        <v>161550.9</v>
      </c>
      <c r="G25" s="79">
        <v>179844.5</v>
      </c>
      <c r="H25" s="79">
        <v>202382.9</v>
      </c>
      <c r="I25" s="79">
        <v>215278.2</v>
      </c>
      <c r="J25" s="142">
        <v>238305.75378977999</v>
      </c>
      <c r="K25" s="142">
        <v>233338.8</v>
      </c>
      <c r="L25" s="142">
        <v>255641.47753412</v>
      </c>
      <c r="M25" s="86">
        <v>267939.24138400599</v>
      </c>
      <c r="N25" s="29">
        <v>278527.77275069</v>
      </c>
      <c r="O25" s="28">
        <v>283969.18050183501</v>
      </c>
      <c r="P25" s="6">
        <v>290781.43238833197</v>
      </c>
    </row>
    <row r="26" spans="1:16" x14ac:dyDescent="0.2">
      <c r="B26" s="91"/>
      <c r="C26" s="27"/>
      <c r="E26" s="26"/>
      <c r="F26" s="26"/>
      <c r="G26" s="52"/>
      <c r="H26" s="93"/>
      <c r="I26" s="93"/>
      <c r="M26" s="70"/>
      <c r="N26" s="70"/>
    </row>
    <row r="27" spans="1:16" x14ac:dyDescent="0.2">
      <c r="A27" s="75" t="s">
        <v>96</v>
      </c>
      <c r="B27" s="105">
        <f t="shared" ref="B27:N27" si="3">SUM(B28:B35)</f>
        <v>3130818.0750799994</v>
      </c>
      <c r="C27" s="105">
        <f t="shared" si="3"/>
        <v>4049203.5996699994</v>
      </c>
      <c r="D27" s="105">
        <f t="shared" si="3"/>
        <v>4274396.3283490995</v>
      </c>
      <c r="E27" s="105">
        <f t="shared" si="3"/>
        <v>4567005.7888169307</v>
      </c>
      <c r="F27" s="105">
        <f t="shared" si="3"/>
        <v>5126097.2051057518</v>
      </c>
      <c r="G27" s="105">
        <f t="shared" si="3"/>
        <v>5638855.4400000004</v>
      </c>
      <c r="H27" s="76">
        <f t="shared" si="3"/>
        <v>5952605.1000000006</v>
      </c>
      <c r="I27" s="76">
        <f t="shared" si="3"/>
        <v>6140965.7999999998</v>
      </c>
      <c r="J27" s="76">
        <f t="shared" si="3"/>
        <v>5532636.8023063308</v>
      </c>
      <c r="K27" s="76">
        <f t="shared" si="3"/>
        <v>5716002.0999999996</v>
      </c>
      <c r="L27" s="76">
        <f t="shared" si="3"/>
        <v>6034803.2063213261</v>
      </c>
      <c r="M27" s="76">
        <f t="shared" si="3"/>
        <v>6394079.160101627</v>
      </c>
      <c r="N27" s="76">
        <f t="shared" si="3"/>
        <v>6620783.32611869</v>
      </c>
      <c r="O27" s="76">
        <f>SUM(O28:O35)</f>
        <v>5697056.7605050923</v>
      </c>
      <c r="P27" s="76">
        <f>SUM(P28:P35)</f>
        <v>5743288.7252411144</v>
      </c>
    </row>
    <row r="28" spans="1:16" x14ac:dyDescent="0.2">
      <c r="A28" s="78" t="s">
        <v>406</v>
      </c>
      <c r="B28" s="89">
        <v>904267.97507999989</v>
      </c>
      <c r="C28" s="89">
        <v>1029846.2996699999</v>
      </c>
      <c r="D28" s="89">
        <v>1285371.4635427701</v>
      </c>
      <c r="E28" s="89">
        <v>1253901.6819119703</v>
      </c>
      <c r="F28" s="89">
        <v>1396372.167502234</v>
      </c>
      <c r="G28" s="79">
        <v>1688884.2</v>
      </c>
      <c r="H28" s="79">
        <v>1860482</v>
      </c>
      <c r="I28" s="79">
        <v>1921636.3</v>
      </c>
      <c r="J28" s="142">
        <v>1930562.959498906</v>
      </c>
      <c r="K28" s="142">
        <v>2064356.6</v>
      </c>
      <c r="L28" s="142">
        <v>2155789.33174991</v>
      </c>
      <c r="M28" s="86">
        <v>2209972.6470367108</v>
      </c>
      <c r="N28" s="29">
        <v>2238718.649665046</v>
      </c>
      <c r="O28" s="28">
        <v>2291719.7091625198</v>
      </c>
      <c r="P28" s="7">
        <v>2109427.5219024229</v>
      </c>
    </row>
    <row r="29" spans="1:16" x14ac:dyDescent="0.2">
      <c r="A29" s="78" t="s">
        <v>407</v>
      </c>
      <c r="B29" s="89">
        <v>55812.2</v>
      </c>
      <c r="C29" s="27">
        <v>78677.399999999994</v>
      </c>
      <c r="D29" s="90">
        <v>122656.2400662</v>
      </c>
      <c r="E29" s="90">
        <v>113447.81597190999</v>
      </c>
      <c r="F29" s="27">
        <v>116089.122841975</v>
      </c>
      <c r="G29" s="79">
        <v>131020.1</v>
      </c>
      <c r="H29" s="79">
        <v>165491.1</v>
      </c>
      <c r="I29" s="79">
        <v>148087.5</v>
      </c>
      <c r="J29" s="142">
        <v>162550.12464980801</v>
      </c>
      <c r="K29" s="142">
        <v>161550.79999999999</v>
      </c>
      <c r="L29" s="142">
        <v>171277.51104317899</v>
      </c>
      <c r="M29" s="86">
        <v>187667.90722915999</v>
      </c>
      <c r="N29" s="29">
        <v>206364.16258444</v>
      </c>
      <c r="O29" s="28">
        <v>223619.29525196899</v>
      </c>
      <c r="P29" s="7">
        <v>210923.62468001631</v>
      </c>
    </row>
    <row r="30" spans="1:16" x14ac:dyDescent="0.2">
      <c r="A30" s="78" t="s">
        <v>408</v>
      </c>
      <c r="B30" s="89">
        <v>1646857.7</v>
      </c>
      <c r="C30" s="27">
        <v>2297065.1</v>
      </c>
      <c r="D30" s="90">
        <v>2076791.271568211</v>
      </c>
      <c r="E30" s="90">
        <v>2399791.1159442002</v>
      </c>
      <c r="F30" s="27">
        <v>2717967.1581008499</v>
      </c>
      <c r="G30" s="79">
        <v>2824461.64</v>
      </c>
      <c r="H30" s="79">
        <v>2941492</v>
      </c>
      <c r="I30" s="79">
        <v>3025728.3</v>
      </c>
      <c r="J30" s="142">
        <v>2405661.4166539549</v>
      </c>
      <c r="K30" s="142">
        <v>2334281.7999999998</v>
      </c>
      <c r="L30" s="142">
        <v>2502643.8292630841</v>
      </c>
      <c r="M30" s="86">
        <v>2817423.176159265</v>
      </c>
      <c r="N30" s="29">
        <v>2942804.8939536079</v>
      </c>
      <c r="O30" s="28">
        <v>2110315.01040594</v>
      </c>
      <c r="P30" s="7">
        <v>2417175.3456749059</v>
      </c>
    </row>
    <row r="31" spans="1:16" x14ac:dyDescent="0.2">
      <c r="A31" s="78" t="s">
        <v>409</v>
      </c>
      <c r="B31" s="89">
        <v>99.1</v>
      </c>
      <c r="C31" s="27">
        <v>129.80000000000001</v>
      </c>
      <c r="D31" s="90">
        <v>207.33467132000001</v>
      </c>
      <c r="E31" s="90">
        <v>114.79789751</v>
      </c>
      <c r="F31" s="27">
        <v>93.443421880000002</v>
      </c>
      <c r="G31" s="79">
        <v>118.4</v>
      </c>
      <c r="H31" s="79">
        <v>119</v>
      </c>
      <c r="I31" s="79">
        <v>138.5</v>
      </c>
      <c r="J31" s="142">
        <v>0</v>
      </c>
      <c r="K31" s="142">
        <v>0</v>
      </c>
      <c r="L31" s="142">
        <v>0</v>
      </c>
      <c r="M31" s="104">
        <v>0</v>
      </c>
    </row>
    <row r="32" spans="1:16" x14ac:dyDescent="0.2">
      <c r="A32" s="78" t="s">
        <v>410</v>
      </c>
      <c r="B32" s="89">
        <v>183305.5</v>
      </c>
      <c r="C32" s="27">
        <v>233752.2</v>
      </c>
      <c r="D32" s="90">
        <v>302298.93039316998</v>
      </c>
      <c r="E32" s="90">
        <v>247296.15291470001</v>
      </c>
      <c r="F32" s="27">
        <v>280422.34314681002</v>
      </c>
      <c r="G32" s="79">
        <v>302128</v>
      </c>
      <c r="H32" s="79">
        <v>336565.7</v>
      </c>
      <c r="I32" s="79">
        <v>400653.4</v>
      </c>
      <c r="J32" s="142">
        <v>398773.71846045239</v>
      </c>
      <c r="K32" s="142">
        <v>491749</v>
      </c>
      <c r="L32" s="142">
        <v>486523.97344729298</v>
      </c>
      <c r="M32" s="86">
        <v>497694.03443362098</v>
      </c>
      <c r="N32" s="29">
        <v>558260.578558443</v>
      </c>
      <c r="O32" s="28">
        <v>443048.049956884</v>
      </c>
      <c r="P32" s="7">
        <v>363418.89996510802</v>
      </c>
    </row>
    <row r="33" spans="1:16" x14ac:dyDescent="0.2">
      <c r="A33" s="78" t="s">
        <v>411</v>
      </c>
      <c r="B33" s="89">
        <v>308276.8</v>
      </c>
      <c r="C33" s="27">
        <v>380366.6</v>
      </c>
      <c r="D33" s="90">
        <v>450323.25395231898</v>
      </c>
      <c r="E33" s="90">
        <v>511852.37124772999</v>
      </c>
      <c r="F33" s="27">
        <v>573838.06357900996</v>
      </c>
      <c r="G33" s="79">
        <v>651343.30000000005</v>
      </c>
      <c r="H33" s="79">
        <v>599621.4</v>
      </c>
      <c r="I33" s="79">
        <v>594200.30000000005</v>
      </c>
      <c r="J33" s="142">
        <v>580805.44041679997</v>
      </c>
      <c r="K33" s="142">
        <v>604626</v>
      </c>
      <c r="L33" s="142">
        <v>635120.88754110003</v>
      </c>
      <c r="M33" s="86">
        <v>615915.50531952002</v>
      </c>
      <c r="N33" s="29">
        <v>610662.08022042015</v>
      </c>
      <c r="O33" s="28">
        <v>565070.95804842701</v>
      </c>
      <c r="P33" s="7">
        <v>591026.09923127096</v>
      </c>
    </row>
    <row r="34" spans="1:16" x14ac:dyDescent="0.2">
      <c r="A34" s="78" t="s">
        <v>412</v>
      </c>
      <c r="B34" s="89">
        <v>8894.7999999999993</v>
      </c>
      <c r="C34" s="27">
        <v>12185.4</v>
      </c>
      <c r="D34" s="90">
        <v>15895.293982319999</v>
      </c>
      <c r="E34" s="90">
        <v>17883.41828098</v>
      </c>
      <c r="F34" s="27">
        <v>16175.75687044</v>
      </c>
      <c r="G34" s="79">
        <v>17193.5</v>
      </c>
      <c r="H34" s="79">
        <v>18347.7</v>
      </c>
      <c r="I34" s="79">
        <v>20209.900000000001</v>
      </c>
      <c r="J34" s="142">
        <v>20021.464178949998</v>
      </c>
      <c r="K34" s="142">
        <v>22820.9</v>
      </c>
      <c r="L34" s="142">
        <v>44152.252049479997</v>
      </c>
      <c r="M34" s="86">
        <v>31400.240074469999</v>
      </c>
      <c r="N34" s="29">
        <v>34926.253064329998</v>
      </c>
      <c r="O34" s="28">
        <v>24468.03371544</v>
      </c>
      <c r="P34" s="7">
        <v>20264.478013799999</v>
      </c>
    </row>
    <row r="35" spans="1:16" x14ac:dyDescent="0.2">
      <c r="A35" s="78" t="s">
        <v>413</v>
      </c>
      <c r="B35" s="89">
        <v>23304</v>
      </c>
      <c r="C35" s="27">
        <v>17180.8</v>
      </c>
      <c r="D35" s="90">
        <v>20852.540172789999</v>
      </c>
      <c r="E35" s="90">
        <v>22718.43464793</v>
      </c>
      <c r="F35" s="27">
        <v>25139.149642552002</v>
      </c>
      <c r="G35" s="79">
        <v>23706.3</v>
      </c>
      <c r="H35" s="79">
        <v>30486.2</v>
      </c>
      <c r="I35" s="79">
        <v>30311.599999999999</v>
      </c>
      <c r="J35" s="142">
        <v>34261.678447459999</v>
      </c>
      <c r="K35" s="142">
        <v>36617</v>
      </c>
      <c r="L35" s="142">
        <v>39295.42122728</v>
      </c>
      <c r="M35" s="86">
        <v>34005.649848879999</v>
      </c>
      <c r="N35" s="29">
        <v>29046.708072402998</v>
      </c>
      <c r="O35" s="28">
        <v>38815.703963911998</v>
      </c>
      <c r="P35" s="7">
        <v>31052.755773589</v>
      </c>
    </row>
    <row r="36" spans="1:16" x14ac:dyDescent="0.2">
      <c r="B36" s="91"/>
      <c r="C36" s="27"/>
      <c r="E36" s="26"/>
      <c r="F36" s="26"/>
      <c r="G36" s="52"/>
      <c r="H36" s="17"/>
      <c r="I36" s="17"/>
      <c r="M36" s="70"/>
      <c r="N36" s="70"/>
    </row>
    <row r="37" spans="1:16" x14ac:dyDescent="0.2">
      <c r="A37" s="75" t="s">
        <v>414</v>
      </c>
      <c r="B37" s="105">
        <f t="shared" ref="B37:N37" si="4">SUM(B38:B39)</f>
        <v>12471.2</v>
      </c>
      <c r="C37" s="105">
        <f t="shared" si="4"/>
        <v>17057.5</v>
      </c>
      <c r="D37" s="105">
        <f t="shared" si="4"/>
        <v>23477.850788193002</v>
      </c>
      <c r="E37" s="105">
        <f t="shared" si="4"/>
        <v>26736.101507679999</v>
      </c>
      <c r="F37" s="105">
        <f t="shared" si="4"/>
        <v>30103.668713370003</v>
      </c>
      <c r="G37" s="105">
        <f t="shared" si="4"/>
        <v>33694.6</v>
      </c>
      <c r="H37" s="76">
        <f t="shared" si="4"/>
        <v>31151.9</v>
      </c>
      <c r="I37" s="76">
        <f t="shared" si="4"/>
        <v>38511.300000000003</v>
      </c>
      <c r="J37" s="76">
        <f t="shared" si="4"/>
        <v>40124.564024799998</v>
      </c>
      <c r="K37" s="76">
        <f t="shared" si="4"/>
        <v>45601.4</v>
      </c>
      <c r="L37" s="76">
        <f t="shared" si="4"/>
        <v>42430.699385690001</v>
      </c>
      <c r="M37" s="76">
        <f t="shared" si="4"/>
        <v>41673.862325850001</v>
      </c>
      <c r="N37" s="76">
        <f t="shared" si="4"/>
        <v>44609.746357433003</v>
      </c>
      <c r="O37" s="76">
        <f>SUM(O38:O39)</f>
        <v>43737.547468460005</v>
      </c>
      <c r="P37" s="76">
        <f>SUM(P38:P39)</f>
        <v>55683.116455709998</v>
      </c>
    </row>
    <row r="38" spans="1:16" x14ac:dyDescent="0.2">
      <c r="A38" s="78" t="s">
        <v>415</v>
      </c>
      <c r="B38" s="89">
        <v>3106.5</v>
      </c>
      <c r="C38" s="27">
        <v>12888.4</v>
      </c>
      <c r="D38" s="90">
        <v>17718.329360593001</v>
      </c>
      <c r="E38" s="90">
        <v>18904.667462379999</v>
      </c>
      <c r="F38" s="27">
        <v>21314.484190970001</v>
      </c>
      <c r="G38" s="79">
        <v>24314.5</v>
      </c>
      <c r="H38" s="79">
        <v>23028.5</v>
      </c>
      <c r="I38" s="79">
        <v>29722.9</v>
      </c>
      <c r="J38" s="29">
        <v>28499.6562581</v>
      </c>
      <c r="K38" s="29">
        <v>31983.4</v>
      </c>
      <c r="L38" s="29">
        <v>27000.03902109</v>
      </c>
      <c r="M38" s="86">
        <v>28286.13957155</v>
      </c>
      <c r="N38" s="29">
        <v>31157.709943233</v>
      </c>
      <c r="O38" s="28">
        <v>30841.666000590001</v>
      </c>
    </row>
    <row r="39" spans="1:16" x14ac:dyDescent="0.2">
      <c r="A39" s="78" t="s">
        <v>416</v>
      </c>
      <c r="B39" s="89">
        <v>9364.7000000000007</v>
      </c>
      <c r="C39" s="27">
        <v>4169.1000000000004</v>
      </c>
      <c r="D39" s="90">
        <v>5759.5214275999997</v>
      </c>
      <c r="E39" s="90">
        <v>7831.4340453000004</v>
      </c>
      <c r="F39" s="27">
        <v>8789.1845224000008</v>
      </c>
      <c r="G39" s="79">
        <v>9380.1</v>
      </c>
      <c r="H39" s="79">
        <v>8123.4</v>
      </c>
      <c r="I39" s="79">
        <v>8788.4</v>
      </c>
      <c r="J39" s="29">
        <v>11624.9077667</v>
      </c>
      <c r="K39" s="29">
        <v>13618</v>
      </c>
      <c r="L39" s="29">
        <v>15430.6603646</v>
      </c>
      <c r="M39" s="86">
        <v>13387.722754300001</v>
      </c>
      <c r="N39" s="29">
        <v>13452.0364142</v>
      </c>
      <c r="O39" s="28">
        <v>12895.88146787</v>
      </c>
      <c r="P39" s="7">
        <v>55683.116455709998</v>
      </c>
    </row>
    <row r="40" spans="1:16" x14ac:dyDescent="0.2">
      <c r="B40" s="91"/>
      <c r="C40" s="27"/>
      <c r="E40" s="26"/>
      <c r="F40" s="26"/>
      <c r="G40" s="52"/>
      <c r="H40" s="17"/>
      <c r="I40" s="17"/>
      <c r="M40" s="70"/>
      <c r="N40" s="70"/>
    </row>
    <row r="41" spans="1:16" x14ac:dyDescent="0.2">
      <c r="A41" s="75" t="s">
        <v>417</v>
      </c>
      <c r="B41" s="105">
        <f t="shared" ref="B41:N41" si="5">SUM(B42:B45)</f>
        <v>225671.19999999998</v>
      </c>
      <c r="C41" s="105">
        <f t="shared" si="5"/>
        <v>311525.59999999998</v>
      </c>
      <c r="D41" s="105">
        <f t="shared" si="5"/>
        <v>369219.15163456002</v>
      </c>
      <c r="E41" s="105">
        <f t="shared" si="5"/>
        <v>407965.75175112998</v>
      </c>
      <c r="F41" s="105">
        <f t="shared" si="5"/>
        <v>428413.50628873607</v>
      </c>
      <c r="G41" s="105">
        <f t="shared" si="5"/>
        <v>467431.80000000005</v>
      </c>
      <c r="H41" s="76">
        <f t="shared" si="5"/>
        <v>519842.8</v>
      </c>
      <c r="I41" s="76">
        <f t="shared" si="5"/>
        <v>573706.6</v>
      </c>
      <c r="J41" s="76">
        <f t="shared" si="5"/>
        <v>654083.46266670001</v>
      </c>
      <c r="K41" s="76">
        <f t="shared" si="5"/>
        <v>690087.70000000007</v>
      </c>
      <c r="L41" s="76">
        <f t="shared" si="5"/>
        <v>746250.55958639993</v>
      </c>
      <c r="M41" s="76">
        <f t="shared" si="5"/>
        <v>823696.98629650997</v>
      </c>
      <c r="N41" s="76">
        <f t="shared" si="5"/>
        <v>892440.74513768998</v>
      </c>
      <c r="O41" s="76">
        <f>SUM(O42:O45)</f>
        <v>859010.55123543495</v>
      </c>
      <c r="P41" s="76">
        <f>SUM(P42:P45)</f>
        <v>940238.54032222601</v>
      </c>
    </row>
    <row r="42" spans="1:16" x14ac:dyDescent="0.2">
      <c r="A42" s="78" t="s">
        <v>418</v>
      </c>
      <c r="B42" s="89">
        <v>55276.6</v>
      </c>
      <c r="C42" s="27">
        <v>74797.399999999994</v>
      </c>
      <c r="D42" s="90">
        <v>96195.570674620001</v>
      </c>
      <c r="E42" s="90">
        <v>99458.356095759998</v>
      </c>
      <c r="F42" s="27">
        <v>96660.340135420003</v>
      </c>
      <c r="G42" s="90">
        <v>88625.3</v>
      </c>
      <c r="H42" s="90">
        <v>101299</v>
      </c>
      <c r="I42" s="90">
        <v>100167.5</v>
      </c>
      <c r="J42" s="29">
        <v>133888.52074422</v>
      </c>
      <c r="K42" s="29">
        <v>124749.2</v>
      </c>
      <c r="L42" s="29">
        <v>110725.41746721001</v>
      </c>
      <c r="M42" s="86">
        <v>130367.10648028999</v>
      </c>
      <c r="N42" s="29">
        <v>158793.04727069999</v>
      </c>
      <c r="O42" s="28">
        <v>148832.000174841</v>
      </c>
      <c r="P42" s="7">
        <v>215561.82593972</v>
      </c>
    </row>
    <row r="43" spans="1:16" x14ac:dyDescent="0.2">
      <c r="A43" s="78" t="s">
        <v>419</v>
      </c>
      <c r="B43" s="89">
        <v>124968.7</v>
      </c>
      <c r="C43" s="27">
        <v>182128.3</v>
      </c>
      <c r="D43" s="90">
        <v>205028.44898484001</v>
      </c>
      <c r="E43" s="90">
        <v>224126.38532887</v>
      </c>
      <c r="F43" s="27">
        <v>241373.45272401601</v>
      </c>
      <c r="G43" s="145">
        <v>278557.90000000002</v>
      </c>
      <c r="H43" s="90">
        <v>301940.2</v>
      </c>
      <c r="I43" s="90">
        <v>342445.7</v>
      </c>
      <c r="J43" s="29">
        <v>374767.17133377999</v>
      </c>
      <c r="K43" s="29">
        <v>416930.4</v>
      </c>
      <c r="L43" s="29">
        <v>469658.24157638999</v>
      </c>
      <c r="M43" s="86">
        <v>529959.79683092004</v>
      </c>
      <c r="N43" s="29">
        <v>555910.03281149</v>
      </c>
      <c r="O43" s="28">
        <v>529025.62317906402</v>
      </c>
      <c r="P43" s="7">
        <v>539654.913958736</v>
      </c>
    </row>
    <row r="44" spans="1:16" x14ac:dyDescent="0.2">
      <c r="A44" s="78" t="s">
        <v>420</v>
      </c>
      <c r="B44" s="89">
        <v>44386.400000000001</v>
      </c>
      <c r="C44" s="27">
        <v>52963.199999999997</v>
      </c>
      <c r="D44" s="90">
        <v>66154.81</v>
      </c>
      <c r="E44" s="90">
        <v>79250.12</v>
      </c>
      <c r="F44" s="27">
        <v>88292.91</v>
      </c>
      <c r="G44" s="145">
        <v>98026.1</v>
      </c>
      <c r="H44" s="90">
        <v>114208.5</v>
      </c>
      <c r="I44" s="90">
        <v>128524</v>
      </c>
      <c r="J44" s="29">
        <v>142645.85999999999</v>
      </c>
      <c r="K44" s="29">
        <v>145562.20000000001</v>
      </c>
      <c r="L44" s="29">
        <v>162934.29999999999</v>
      </c>
      <c r="M44" s="86">
        <v>160387.23000000001</v>
      </c>
      <c r="N44" s="29">
        <v>174867.65</v>
      </c>
      <c r="O44" s="28">
        <v>178236.94</v>
      </c>
      <c r="P44" s="7">
        <v>182150.24</v>
      </c>
    </row>
    <row r="45" spans="1:16" x14ac:dyDescent="0.2">
      <c r="A45" s="78" t="s">
        <v>421</v>
      </c>
      <c r="B45" s="89">
        <v>1039.5</v>
      </c>
      <c r="C45" s="27">
        <v>1636.7</v>
      </c>
      <c r="D45" s="90">
        <v>1840.3219750999999</v>
      </c>
      <c r="E45" s="90">
        <v>5130.8903264999999</v>
      </c>
      <c r="F45" s="27">
        <v>2086.8034293000001</v>
      </c>
      <c r="G45" s="90">
        <v>2222.5</v>
      </c>
      <c r="H45" s="90">
        <v>2395.1</v>
      </c>
      <c r="I45" s="90">
        <v>2569.4</v>
      </c>
      <c r="J45" s="29">
        <v>2781.9105887000001</v>
      </c>
      <c r="K45" s="29">
        <v>2845.9</v>
      </c>
      <c r="L45" s="29">
        <v>2932.6005427999999</v>
      </c>
      <c r="M45" s="86">
        <v>2982.8529853</v>
      </c>
      <c r="N45" s="29">
        <v>2870.0150555</v>
      </c>
      <c r="O45" s="28">
        <v>2915.9878815299999</v>
      </c>
      <c r="P45" s="7">
        <v>2871.5604237699999</v>
      </c>
    </row>
    <row r="46" spans="1:16" x14ac:dyDescent="0.2">
      <c r="B46" s="91"/>
      <c r="C46" s="27"/>
      <c r="E46" s="26"/>
      <c r="F46" s="26"/>
      <c r="G46" s="52"/>
      <c r="H46" s="93"/>
      <c r="I46" s="93"/>
      <c r="M46" s="70"/>
      <c r="N46" s="70"/>
    </row>
    <row r="47" spans="1:16" x14ac:dyDescent="0.2">
      <c r="A47" s="75" t="s">
        <v>99</v>
      </c>
      <c r="B47" s="105">
        <f>SUM(B49:B51)</f>
        <v>687558</v>
      </c>
      <c r="C47" s="105">
        <f>SUM(C49:C51)</f>
        <v>914271.2</v>
      </c>
      <c r="D47" s="105">
        <f>SUM(D49:D51)</f>
        <v>1113773.2010176501</v>
      </c>
      <c r="E47" s="105">
        <f>SUM(E49:E51)</f>
        <v>1236578.50659627</v>
      </c>
      <c r="F47" s="105">
        <f>SUM(F49:F51)</f>
        <v>1355265.4896649099</v>
      </c>
      <c r="G47" s="105">
        <f t="shared" ref="G47:N47" si="6">SUM(G48:G51)</f>
        <v>1537605.94</v>
      </c>
      <c r="H47" s="76">
        <f t="shared" si="6"/>
        <v>1622221.1</v>
      </c>
      <c r="I47" s="76">
        <f t="shared" si="6"/>
        <v>1719662.6</v>
      </c>
      <c r="J47" s="76">
        <f t="shared" si="6"/>
        <v>1901692.4564009679</v>
      </c>
      <c r="K47" s="76">
        <f t="shared" si="6"/>
        <v>2028836</v>
      </c>
      <c r="L47" s="76">
        <f t="shared" si="6"/>
        <v>2133127.2734533763</v>
      </c>
      <c r="M47" s="76">
        <f t="shared" si="6"/>
        <v>2291713.4077739199</v>
      </c>
      <c r="N47" s="76">
        <f t="shared" si="6"/>
        <v>2411116.3208775008</v>
      </c>
      <c r="O47" s="76">
        <f>SUM(O48:O51)</f>
        <v>2494207.6702304198</v>
      </c>
      <c r="P47" s="76">
        <f>SUM(P48:P51)</f>
        <v>2667639.7607113402</v>
      </c>
    </row>
    <row r="48" spans="1:16" x14ac:dyDescent="0.2">
      <c r="A48" s="78" t="s">
        <v>422</v>
      </c>
      <c r="B48" s="105"/>
      <c r="C48" s="105"/>
      <c r="D48" s="105"/>
      <c r="E48" s="105"/>
      <c r="F48" s="105"/>
      <c r="G48" s="146">
        <v>488.3</v>
      </c>
      <c r="H48" s="27">
        <v>3535</v>
      </c>
      <c r="I48" s="27">
        <v>12523.3</v>
      </c>
      <c r="J48" s="142">
        <v>19748.5869619</v>
      </c>
      <c r="K48" s="142">
        <v>21821.599999999999</v>
      </c>
      <c r="L48" s="142">
        <v>30203.38</v>
      </c>
      <c r="M48" s="86">
        <v>33603.020720200002</v>
      </c>
      <c r="N48" s="29">
        <v>38590.809182999998</v>
      </c>
      <c r="O48" s="28">
        <v>31757.84981009</v>
      </c>
      <c r="P48" s="7">
        <v>31752.593147889998</v>
      </c>
    </row>
    <row r="49" spans="1:16" x14ac:dyDescent="0.2">
      <c r="A49" s="78" t="s">
        <v>423</v>
      </c>
      <c r="B49" s="89">
        <v>59682.7</v>
      </c>
      <c r="C49" s="27">
        <v>102631.8</v>
      </c>
      <c r="D49" s="90">
        <v>148253.96887871</v>
      </c>
      <c r="E49" s="90">
        <v>129074.72826248</v>
      </c>
      <c r="F49" s="27">
        <v>140604.66342212001</v>
      </c>
      <c r="G49" s="90">
        <v>241831.74</v>
      </c>
      <c r="H49" s="90">
        <v>225542.7</v>
      </c>
      <c r="I49" s="90">
        <v>237343.6</v>
      </c>
      <c r="J49" s="142">
        <v>264486.83287026797</v>
      </c>
      <c r="K49" s="142">
        <v>290559.90000000002</v>
      </c>
      <c r="L49" s="142">
        <v>309240.92385860998</v>
      </c>
      <c r="M49" s="86">
        <v>333614.53691960999</v>
      </c>
      <c r="N49" s="29">
        <v>340398.64110470098</v>
      </c>
      <c r="O49" s="28">
        <v>292184.40577528701</v>
      </c>
      <c r="P49" s="7">
        <v>378220.52091188001</v>
      </c>
    </row>
    <row r="50" spans="1:16" x14ac:dyDescent="0.2">
      <c r="A50" s="78" t="s">
        <v>424</v>
      </c>
      <c r="B50" s="89">
        <v>1440.5</v>
      </c>
      <c r="C50" s="27">
        <v>1890.9</v>
      </c>
      <c r="D50" s="90">
        <v>2430.7821598400001</v>
      </c>
      <c r="E50" s="90">
        <v>2928.2825429899999</v>
      </c>
      <c r="F50" s="27">
        <v>3277.3460919899999</v>
      </c>
      <c r="G50" s="90">
        <v>3390.9</v>
      </c>
      <c r="H50" s="90">
        <v>3600.6</v>
      </c>
      <c r="I50" s="90">
        <v>3803.6</v>
      </c>
      <c r="J50" s="142">
        <v>4344.9946546000001</v>
      </c>
      <c r="K50" s="142">
        <v>5430.6</v>
      </c>
      <c r="L50" s="142">
        <v>5899.0919001660004</v>
      </c>
      <c r="M50" s="86">
        <v>5890.91317394</v>
      </c>
      <c r="N50" s="29">
        <v>5604.1078664899997</v>
      </c>
      <c r="O50" s="28">
        <v>6353.8672161430004</v>
      </c>
      <c r="P50" s="176"/>
    </row>
    <row r="51" spans="1:16" x14ac:dyDescent="0.2">
      <c r="A51" s="78" t="s">
        <v>425</v>
      </c>
      <c r="B51" s="89">
        <v>626434.80000000005</v>
      </c>
      <c r="C51" s="27">
        <v>809748.5</v>
      </c>
      <c r="D51" s="90">
        <v>963088.44997910003</v>
      </c>
      <c r="E51" s="90">
        <v>1104575.4957908001</v>
      </c>
      <c r="F51" s="27">
        <v>1211383.4801508</v>
      </c>
      <c r="G51" s="90">
        <v>1291895</v>
      </c>
      <c r="H51" s="90">
        <v>1389542.8</v>
      </c>
      <c r="I51" s="90">
        <v>1465992.1</v>
      </c>
      <c r="J51" s="142">
        <v>1613112.0419141999</v>
      </c>
      <c r="K51" s="142">
        <v>1711023.9</v>
      </c>
      <c r="L51" s="142">
        <v>1787783.8776946</v>
      </c>
      <c r="M51" s="86">
        <v>1918604.93696017</v>
      </c>
      <c r="N51" s="29">
        <v>2026522.7627233099</v>
      </c>
      <c r="O51" s="28">
        <v>2163911.5474288999</v>
      </c>
      <c r="P51" s="7">
        <v>2257666.6466515702</v>
      </c>
    </row>
    <row r="52" spans="1:16" x14ac:dyDescent="0.2">
      <c r="B52" s="91"/>
      <c r="C52" s="27"/>
      <c r="E52" s="26"/>
      <c r="F52" s="26"/>
      <c r="G52" s="52"/>
      <c r="H52" s="17"/>
      <c r="I52" s="17"/>
      <c r="M52" s="70"/>
      <c r="N52" s="70"/>
    </row>
    <row r="53" spans="1:16" ht="25.5" x14ac:dyDescent="0.2">
      <c r="A53" s="75" t="s">
        <v>426</v>
      </c>
      <c r="B53" s="105">
        <f t="shared" ref="B53:N53" si="7">SUM(B54:B57)</f>
        <v>18302.999999999996</v>
      </c>
      <c r="C53" s="105">
        <f t="shared" si="7"/>
        <v>22016.400000000001</v>
      </c>
      <c r="D53" s="105">
        <f t="shared" si="7"/>
        <v>35507.531573788001</v>
      </c>
      <c r="E53" s="105">
        <f t="shared" si="7"/>
        <v>35972.677215887998</v>
      </c>
      <c r="F53" s="105">
        <f t="shared" si="7"/>
        <v>40594.213107035997</v>
      </c>
      <c r="G53" s="105">
        <f t="shared" si="7"/>
        <v>42969.74</v>
      </c>
      <c r="H53" s="76">
        <f t="shared" si="7"/>
        <v>54828.9</v>
      </c>
      <c r="I53" s="76">
        <f t="shared" si="7"/>
        <v>56964.5</v>
      </c>
      <c r="J53" s="76">
        <f t="shared" si="7"/>
        <v>57816.369035587602</v>
      </c>
      <c r="K53" s="76">
        <f t="shared" si="7"/>
        <v>57039.199999999997</v>
      </c>
      <c r="L53" s="76">
        <f t="shared" si="7"/>
        <v>67719.048413002703</v>
      </c>
      <c r="M53" s="76">
        <f t="shared" si="7"/>
        <v>62770.119122240001</v>
      </c>
      <c r="N53" s="76">
        <f t="shared" si="7"/>
        <v>63705.419779578398</v>
      </c>
      <c r="O53" s="76">
        <f>SUM(O54:O58)</f>
        <v>55243.292238077607</v>
      </c>
      <c r="P53" s="76">
        <f>SUM(P54:P58)</f>
        <v>53327.05419332</v>
      </c>
    </row>
    <row r="54" spans="1:16" x14ac:dyDescent="0.2">
      <c r="A54" s="78" t="s">
        <v>427</v>
      </c>
      <c r="B54" s="89">
        <v>2457.8000000000002</v>
      </c>
      <c r="C54" s="89">
        <v>3547.2</v>
      </c>
      <c r="D54" s="90">
        <v>6905.8813066680004</v>
      </c>
      <c r="E54" s="90">
        <v>5791.8161294199999</v>
      </c>
      <c r="F54" s="27">
        <v>6660.4624675599998</v>
      </c>
      <c r="G54" s="145">
        <v>6338.5</v>
      </c>
      <c r="H54" s="90">
        <v>12342.4</v>
      </c>
      <c r="I54" s="90">
        <v>12412.4</v>
      </c>
      <c r="J54" s="29">
        <v>11038.209622230001</v>
      </c>
      <c r="K54" s="29">
        <v>9481.6</v>
      </c>
      <c r="L54" s="29">
        <v>10815.528677103999</v>
      </c>
      <c r="M54" s="86">
        <v>10568.41473803</v>
      </c>
      <c r="N54" s="29">
        <v>11109.585469289999</v>
      </c>
      <c r="O54" s="28">
        <v>8535.5728704199992</v>
      </c>
      <c r="P54" s="6">
        <v>8697.1663296400002</v>
      </c>
    </row>
    <row r="55" spans="1:16" x14ac:dyDescent="0.2">
      <c r="A55" s="78" t="s">
        <v>428</v>
      </c>
      <c r="B55" s="89">
        <v>11669.8</v>
      </c>
      <c r="C55" s="89">
        <v>14573.7</v>
      </c>
      <c r="D55" s="90">
        <v>21822.287473619999</v>
      </c>
      <c r="E55" s="90">
        <v>25819.654442547999</v>
      </c>
      <c r="F55" s="27">
        <v>27785.808536543998</v>
      </c>
      <c r="G55" s="90">
        <v>30490.639999999999</v>
      </c>
      <c r="H55" s="90">
        <v>34743.1</v>
      </c>
      <c r="I55" s="90">
        <v>37490.9</v>
      </c>
      <c r="J55" s="29">
        <v>38354.95665606</v>
      </c>
      <c r="K55" s="29">
        <v>38174.9</v>
      </c>
      <c r="L55" s="29">
        <v>47042.637162008701</v>
      </c>
      <c r="M55" s="86">
        <v>43220.491514200003</v>
      </c>
      <c r="N55" s="29">
        <v>41688.2111393784</v>
      </c>
      <c r="O55" s="28">
        <v>37541.331014027601</v>
      </c>
      <c r="P55" s="7">
        <v>37665.548946559997</v>
      </c>
    </row>
    <row r="56" spans="1:16" x14ac:dyDescent="0.2">
      <c r="A56" s="78" t="s">
        <v>429</v>
      </c>
      <c r="B56" s="89">
        <v>3920.8</v>
      </c>
      <c r="C56" s="89">
        <v>3625.5</v>
      </c>
      <c r="D56" s="90">
        <v>6457.9627934999999</v>
      </c>
      <c r="E56" s="90">
        <v>3889.7066439199998</v>
      </c>
      <c r="F56" s="27">
        <v>5456.9421029320001</v>
      </c>
      <c r="G56" s="90">
        <v>5622.7</v>
      </c>
      <c r="H56" s="90">
        <v>6926.3</v>
      </c>
      <c r="I56" s="90">
        <v>6268.6</v>
      </c>
      <c r="J56" s="29">
        <v>7283.3722888876</v>
      </c>
      <c r="K56" s="29">
        <v>8536.1</v>
      </c>
      <c r="L56" s="29">
        <v>8718.94844706</v>
      </c>
      <c r="M56" s="86">
        <v>7815.9990352900004</v>
      </c>
      <c r="N56" s="29">
        <v>9414.7013587500005</v>
      </c>
      <c r="O56" s="28">
        <v>7989.1287941600003</v>
      </c>
      <c r="P56" s="7">
        <v>6964.3389171199997</v>
      </c>
    </row>
    <row r="57" spans="1:16" x14ac:dyDescent="0.2">
      <c r="A57" s="78" t="s">
        <v>430</v>
      </c>
      <c r="B57" s="89">
        <v>254.6</v>
      </c>
      <c r="C57" s="89">
        <v>270</v>
      </c>
      <c r="D57" s="90">
        <v>321.39999999999998</v>
      </c>
      <c r="E57" s="90">
        <v>471.5</v>
      </c>
      <c r="F57" s="27">
        <v>691</v>
      </c>
      <c r="G57" s="90">
        <v>517.9</v>
      </c>
      <c r="H57" s="90">
        <v>817.1</v>
      </c>
      <c r="I57" s="90">
        <v>792.6</v>
      </c>
      <c r="J57" s="29">
        <v>1139.8304684100001</v>
      </c>
      <c r="K57" s="29">
        <v>846.6</v>
      </c>
      <c r="L57" s="29">
        <v>1141.93412683</v>
      </c>
      <c r="M57" s="86">
        <v>1165.21383472</v>
      </c>
      <c r="N57" s="29">
        <v>1492.9218121599999</v>
      </c>
      <c r="O57" s="28">
        <v>1089.3466067100001</v>
      </c>
      <c r="P57" s="23"/>
    </row>
    <row r="58" spans="1:16" ht="25.5" x14ac:dyDescent="0.2">
      <c r="A58" s="78" t="s">
        <v>431</v>
      </c>
      <c r="B58" s="89"/>
      <c r="C58" s="89"/>
      <c r="D58" s="90"/>
      <c r="E58" s="147">
        <v>0</v>
      </c>
      <c r="F58" s="148">
        <v>0</v>
      </c>
      <c r="G58" s="147">
        <v>0</v>
      </c>
      <c r="H58" s="147">
        <v>0</v>
      </c>
      <c r="I58" s="147">
        <v>0</v>
      </c>
      <c r="J58" s="149">
        <v>0</v>
      </c>
      <c r="K58" s="149">
        <v>0</v>
      </c>
      <c r="L58" s="149">
        <v>0</v>
      </c>
      <c r="M58" s="150">
        <v>0</v>
      </c>
      <c r="N58" s="149">
        <v>0</v>
      </c>
      <c r="O58" s="108">
        <v>87.912952759999996</v>
      </c>
      <c r="P58" s="23"/>
    </row>
    <row r="59" spans="1:16" x14ac:dyDescent="0.2">
      <c r="B59" s="91"/>
      <c r="C59" s="91"/>
      <c r="D59" s="90"/>
      <c r="E59" s="151"/>
      <c r="F59" s="151"/>
      <c r="G59" s="152"/>
      <c r="H59" s="153"/>
      <c r="I59" s="153"/>
      <c r="J59" s="154"/>
      <c r="K59" s="154"/>
      <c r="L59" s="154"/>
      <c r="M59" s="155"/>
      <c r="N59" s="155"/>
    </row>
    <row r="60" spans="1:16" x14ac:dyDescent="0.2">
      <c r="A60" s="75" t="s">
        <v>101</v>
      </c>
      <c r="B60" s="105">
        <f t="shared" ref="B60:N60" si="8">SUM(B61:B65)</f>
        <v>702984.3</v>
      </c>
      <c r="C60" s="105">
        <f t="shared" si="8"/>
        <v>897790.9</v>
      </c>
      <c r="D60" s="105">
        <f t="shared" si="8"/>
        <v>1140891.7408386506</v>
      </c>
      <c r="E60" s="105">
        <f t="shared" si="8"/>
        <v>1371023.6712935891</v>
      </c>
      <c r="F60" s="105">
        <f t="shared" si="8"/>
        <v>1458260.6446233001</v>
      </c>
      <c r="G60" s="105">
        <f t="shared" si="8"/>
        <v>1639213.063237</v>
      </c>
      <c r="H60" s="76">
        <f t="shared" si="8"/>
        <v>1811806.6</v>
      </c>
      <c r="I60" s="76">
        <f t="shared" si="8"/>
        <v>1979497</v>
      </c>
      <c r="J60" s="76">
        <f t="shared" si="8"/>
        <v>2179758.9247433548</v>
      </c>
      <c r="K60" s="76">
        <f t="shared" si="8"/>
        <v>2339983.7999999998</v>
      </c>
      <c r="L60" s="76">
        <f t="shared" si="8"/>
        <v>2528238.2508975579</v>
      </c>
      <c r="M60" s="76">
        <f t="shared" si="8"/>
        <v>2564425.4033734221</v>
      </c>
      <c r="N60" s="76">
        <f t="shared" si="8"/>
        <v>2650005.1852053218</v>
      </c>
      <c r="O60" s="76">
        <f>SUM(O61:O65)</f>
        <v>2511684.883358866</v>
      </c>
      <c r="P60" s="76">
        <f>SUM(P62:P65)</f>
        <v>2564489.1790203196</v>
      </c>
    </row>
    <row r="61" spans="1:16" x14ac:dyDescent="0.2">
      <c r="A61" s="78" t="s">
        <v>432</v>
      </c>
      <c r="B61" s="89">
        <v>361.8</v>
      </c>
      <c r="C61" s="89">
        <v>779.8</v>
      </c>
      <c r="D61" s="90">
        <v>1495.210581</v>
      </c>
      <c r="E61" s="90">
        <v>1210.528992</v>
      </c>
      <c r="F61" s="27">
        <v>4863.3050000000003</v>
      </c>
      <c r="G61" s="146">
        <v>1696.123237</v>
      </c>
      <c r="H61" s="27">
        <v>5841.8</v>
      </c>
      <c r="I61" s="27">
        <v>353.6</v>
      </c>
      <c r="J61" s="104">
        <v>0</v>
      </c>
      <c r="K61" s="104">
        <v>0</v>
      </c>
      <c r="L61" s="104">
        <v>0</v>
      </c>
      <c r="M61" s="104">
        <v>0</v>
      </c>
      <c r="N61" s="104">
        <v>0</v>
      </c>
      <c r="O61" s="104">
        <v>0</v>
      </c>
    </row>
    <row r="62" spans="1:16" x14ac:dyDescent="0.2">
      <c r="A62" s="78" t="s">
        <v>433</v>
      </c>
      <c r="B62" s="89">
        <v>5661</v>
      </c>
      <c r="C62" s="89">
        <v>6910.8</v>
      </c>
      <c r="D62" s="90">
        <v>8822.1385630506993</v>
      </c>
      <c r="E62" s="90">
        <v>4031.9527374690001</v>
      </c>
      <c r="F62" s="27">
        <v>4142.4485102899998</v>
      </c>
      <c r="G62" s="145">
        <v>4629.1000000000004</v>
      </c>
      <c r="H62" s="90">
        <v>4915.6000000000004</v>
      </c>
      <c r="I62" s="90">
        <v>5450.6</v>
      </c>
      <c r="J62" s="142">
        <v>5930.1170694317998</v>
      </c>
      <c r="K62" s="142">
        <v>6627.7</v>
      </c>
      <c r="L62" s="142">
        <v>7004.8149723699999</v>
      </c>
      <c r="M62" s="86">
        <v>6760.9249711399998</v>
      </c>
      <c r="N62" s="29">
        <v>7293.0245690800002</v>
      </c>
      <c r="O62" s="28">
        <v>7039.4297531399998</v>
      </c>
      <c r="P62" s="7">
        <v>7796.9591211814004</v>
      </c>
    </row>
    <row r="63" spans="1:16" x14ac:dyDescent="0.2">
      <c r="A63" s="78" t="s">
        <v>434</v>
      </c>
      <c r="B63" s="89">
        <v>147745.70000000001</v>
      </c>
      <c r="C63" s="89">
        <v>201470.5</v>
      </c>
      <c r="D63" s="90">
        <v>236190.09911159999</v>
      </c>
      <c r="E63" s="90">
        <v>275887.34756412002</v>
      </c>
      <c r="F63" s="27">
        <v>307585.52571300999</v>
      </c>
      <c r="G63" s="145">
        <v>351926.94</v>
      </c>
      <c r="H63" s="90">
        <v>397237.4</v>
      </c>
      <c r="I63" s="90">
        <v>449644</v>
      </c>
      <c r="J63" s="142">
        <v>496012.63377621101</v>
      </c>
      <c r="K63" s="142">
        <v>561729.19999999995</v>
      </c>
      <c r="L63" s="142">
        <v>603573.12953242601</v>
      </c>
      <c r="M63" s="86">
        <v>615379.89028375002</v>
      </c>
      <c r="N63" s="29">
        <v>626224.59406577202</v>
      </c>
      <c r="O63" s="28">
        <v>598602.32335602597</v>
      </c>
      <c r="P63" s="7">
        <v>589707.54807139805</v>
      </c>
    </row>
    <row r="64" spans="1:16" x14ac:dyDescent="0.2">
      <c r="A64" s="78" t="s">
        <v>435</v>
      </c>
      <c r="B64" s="89">
        <v>36531.4</v>
      </c>
      <c r="C64" s="89">
        <v>54217.9</v>
      </c>
      <c r="D64" s="90">
        <v>59906.992582999999</v>
      </c>
      <c r="E64" s="90">
        <v>60507.442000000003</v>
      </c>
      <c r="F64" s="27">
        <v>60054.265399999997</v>
      </c>
      <c r="G64" s="145">
        <v>68480.600000000006</v>
      </c>
      <c r="H64" s="90">
        <v>75754.5</v>
      </c>
      <c r="I64" s="90">
        <v>76428.100000000006</v>
      </c>
      <c r="J64" s="142">
        <v>83707.615699999995</v>
      </c>
      <c r="K64" s="142">
        <v>90741.1</v>
      </c>
      <c r="L64" s="142">
        <v>94963.330019999994</v>
      </c>
      <c r="M64" s="86">
        <v>100911.0913</v>
      </c>
      <c r="N64" s="29">
        <v>106935.90790000001</v>
      </c>
      <c r="O64" s="28">
        <v>111304.0148</v>
      </c>
      <c r="P64" s="7">
        <v>95393.332399999999</v>
      </c>
    </row>
    <row r="65" spans="1:16" x14ac:dyDescent="0.2">
      <c r="A65" s="78" t="s">
        <v>436</v>
      </c>
      <c r="B65" s="89">
        <v>512684.4</v>
      </c>
      <c r="C65" s="89">
        <v>634411.9</v>
      </c>
      <c r="D65" s="90">
        <v>834477.3</v>
      </c>
      <c r="E65" s="90">
        <v>1029386.4</v>
      </c>
      <c r="F65" s="27">
        <v>1081615.1000000001</v>
      </c>
      <c r="G65" s="90">
        <v>1212480.3</v>
      </c>
      <c r="H65" s="90">
        <v>1328057.3</v>
      </c>
      <c r="I65" s="90">
        <v>1447620.7</v>
      </c>
      <c r="J65" s="142">
        <v>1594108.5581977121</v>
      </c>
      <c r="K65" s="142">
        <v>1680885.8</v>
      </c>
      <c r="L65" s="142">
        <v>1822696.9763727619</v>
      </c>
      <c r="M65" s="86">
        <v>1841373.496818532</v>
      </c>
      <c r="N65" s="29">
        <v>1909551.6586704699</v>
      </c>
      <c r="O65" s="28">
        <v>1794739.1154497</v>
      </c>
      <c r="P65" s="7">
        <v>1871591.3394277401</v>
      </c>
    </row>
    <row r="66" spans="1:16" x14ac:dyDescent="0.2">
      <c r="B66" s="91"/>
      <c r="C66" s="91"/>
      <c r="D66" s="17"/>
      <c r="E66" s="26"/>
      <c r="F66" s="26"/>
      <c r="G66" s="52"/>
      <c r="H66" s="93"/>
      <c r="I66" s="93"/>
      <c r="M66" s="70"/>
      <c r="N66" s="70"/>
    </row>
    <row r="67" spans="1:16" x14ac:dyDescent="0.2">
      <c r="A67" s="75" t="s">
        <v>102</v>
      </c>
      <c r="B67" s="105">
        <f t="shared" ref="B67:N67" si="9">SUM(B68:B71)</f>
        <v>719510.8</v>
      </c>
      <c r="C67" s="105">
        <f t="shared" si="9"/>
        <v>869800.8</v>
      </c>
      <c r="D67" s="105">
        <f t="shared" si="9"/>
        <v>1078569.9147435799</v>
      </c>
      <c r="E67" s="105">
        <f t="shared" si="9"/>
        <v>1236620.5685098099</v>
      </c>
      <c r="F67" s="105">
        <f t="shared" si="9"/>
        <v>1366117.371636566</v>
      </c>
      <c r="G67" s="105">
        <f t="shared" si="9"/>
        <v>1514338.6400000004</v>
      </c>
      <c r="H67" s="76">
        <f t="shared" si="9"/>
        <v>1684889.1</v>
      </c>
      <c r="I67" s="76">
        <f t="shared" si="9"/>
        <v>1845266.0000000002</v>
      </c>
      <c r="J67" s="76">
        <f t="shared" si="9"/>
        <v>2021139.2221107841</v>
      </c>
      <c r="K67" s="76">
        <f t="shared" si="9"/>
        <v>2156652.9000000004</v>
      </c>
      <c r="L67" s="76">
        <f t="shared" si="9"/>
        <v>2329070.212196419</v>
      </c>
      <c r="M67" s="76">
        <f t="shared" si="9"/>
        <v>2532760.6080588279</v>
      </c>
      <c r="N67" s="76">
        <f t="shared" si="9"/>
        <v>2825082.5774373896</v>
      </c>
      <c r="O67" s="76">
        <f>SUM(O68:O71)</f>
        <v>2913297.5970667861</v>
      </c>
      <c r="P67" s="76">
        <f>SUM(P68:P71)</f>
        <v>3145541.1178546296</v>
      </c>
    </row>
    <row r="68" spans="1:16" x14ac:dyDescent="0.2">
      <c r="A68" s="78" t="s">
        <v>437</v>
      </c>
      <c r="B68" s="89">
        <v>589069.6</v>
      </c>
      <c r="C68" s="89">
        <v>710639</v>
      </c>
      <c r="D68" s="90">
        <v>860178.02259930002</v>
      </c>
      <c r="E68" s="90">
        <v>984740.60471943999</v>
      </c>
      <c r="F68" s="27">
        <v>1087755.1147459999</v>
      </c>
      <c r="G68" s="90">
        <v>1200301.8400000001</v>
      </c>
      <c r="H68" s="90">
        <v>1334446.5</v>
      </c>
      <c r="I68" s="90">
        <v>1457232.8</v>
      </c>
      <c r="J68" s="29">
        <v>1604316.0642719001</v>
      </c>
      <c r="K68" s="29">
        <v>1713841.8</v>
      </c>
      <c r="L68" s="29">
        <v>1829853.9916574999</v>
      </c>
      <c r="M68" s="86">
        <v>1986542.6282931999</v>
      </c>
      <c r="N68" s="29">
        <v>2207601.0740118702</v>
      </c>
      <c r="O68" s="28">
        <v>2268738.1077246401</v>
      </c>
      <c r="P68" s="7">
        <v>2576193.6634996198</v>
      </c>
    </row>
    <row r="69" spans="1:16" x14ac:dyDescent="0.2">
      <c r="A69" s="78" t="s">
        <v>438</v>
      </c>
      <c r="B69" s="89">
        <v>57410</v>
      </c>
      <c r="C69" s="89">
        <v>71987.899999999994</v>
      </c>
      <c r="D69" s="90">
        <v>116914.31363058</v>
      </c>
      <c r="E69" s="90">
        <v>137323.17107056</v>
      </c>
      <c r="F69" s="27">
        <v>145496.57467721999</v>
      </c>
      <c r="G69" s="90">
        <v>172342.6</v>
      </c>
      <c r="H69" s="90">
        <v>200770.6</v>
      </c>
      <c r="I69" s="90">
        <v>235367.3</v>
      </c>
      <c r="J69" s="29">
        <v>252321.137487614</v>
      </c>
      <c r="K69" s="29">
        <v>284600.90000000002</v>
      </c>
      <c r="L69" s="29">
        <v>313020.21337622602</v>
      </c>
      <c r="M69" s="86">
        <v>338878.42308606301</v>
      </c>
      <c r="N69" s="29">
        <v>388094.590639506</v>
      </c>
      <c r="O69" s="28">
        <v>446276.53638664703</v>
      </c>
      <c r="P69" s="7">
        <v>345929.06195851002</v>
      </c>
    </row>
    <row r="70" spans="1:16" x14ac:dyDescent="0.2">
      <c r="A70" s="78" t="s">
        <v>439</v>
      </c>
      <c r="B70" s="89">
        <v>2309.4</v>
      </c>
      <c r="C70" s="89">
        <v>3811.4</v>
      </c>
      <c r="D70" s="90">
        <v>3989.1086412200002</v>
      </c>
      <c r="E70" s="90">
        <v>5748.0621152880003</v>
      </c>
      <c r="F70" s="27">
        <v>5369.8470295200004</v>
      </c>
      <c r="G70" s="90">
        <v>7322.1</v>
      </c>
      <c r="H70" s="90">
        <v>8210.7000000000007</v>
      </c>
      <c r="I70" s="90">
        <v>9121.1</v>
      </c>
      <c r="J70" s="29">
        <v>11944.51136554</v>
      </c>
      <c r="K70" s="29">
        <v>11510.7</v>
      </c>
      <c r="L70" s="29">
        <v>11477.44389366</v>
      </c>
      <c r="M70" s="86">
        <v>12348.044984439999</v>
      </c>
      <c r="N70" s="29">
        <v>11875.155609179999</v>
      </c>
      <c r="O70" s="28">
        <v>11278.8685780705</v>
      </c>
      <c r="P70" s="7">
        <v>15121.371546840001</v>
      </c>
    </row>
    <row r="71" spans="1:16" x14ac:dyDescent="0.2">
      <c r="A71" s="78" t="s">
        <v>440</v>
      </c>
      <c r="B71" s="89">
        <v>70721.8</v>
      </c>
      <c r="C71" s="89">
        <v>83362.5</v>
      </c>
      <c r="D71" s="90">
        <v>97488.469872479996</v>
      </c>
      <c r="E71" s="90">
        <v>108808.730604522</v>
      </c>
      <c r="F71" s="27">
        <v>127495.835183826</v>
      </c>
      <c r="G71" s="90">
        <v>134372.1</v>
      </c>
      <c r="H71" s="90">
        <v>141461.29999999999</v>
      </c>
      <c r="I71" s="90">
        <v>143544.79999999999</v>
      </c>
      <c r="J71" s="29">
        <v>152557.50898573</v>
      </c>
      <c r="K71" s="29">
        <v>146699.5</v>
      </c>
      <c r="L71" s="29">
        <v>174718.56326903301</v>
      </c>
      <c r="M71" s="86">
        <v>194991.51169512499</v>
      </c>
      <c r="N71" s="29">
        <v>217511.75717683299</v>
      </c>
      <c r="O71" s="28">
        <v>187004.08437742901</v>
      </c>
      <c r="P71" s="7">
        <v>208297.02084965989</v>
      </c>
    </row>
    <row r="72" spans="1:16" x14ac:dyDescent="0.2">
      <c r="B72" s="109"/>
      <c r="C72" s="109"/>
      <c r="D72" s="17"/>
      <c r="E72" s="17"/>
      <c r="F72" s="17"/>
      <c r="G72" s="52"/>
      <c r="I72" s="17"/>
      <c r="M72" s="70"/>
      <c r="N72" s="70"/>
    </row>
    <row r="73" spans="1:16" x14ac:dyDescent="0.2">
      <c r="A73" s="75"/>
      <c r="B73" s="109"/>
      <c r="C73" s="109"/>
      <c r="D73" s="17"/>
      <c r="E73" s="17"/>
      <c r="F73" s="17"/>
      <c r="G73" s="17"/>
      <c r="I73" s="17"/>
      <c r="M73" s="70"/>
      <c r="N73" s="70"/>
    </row>
    <row r="74" spans="1:16" x14ac:dyDescent="0.2">
      <c r="A74" s="110" t="s">
        <v>441</v>
      </c>
      <c r="B74" s="111">
        <f t="shared" ref="B74:H74" si="10">B12+B20+B27+B37++B41+B47+B53+B60+B67</f>
        <v>6265212.2750799991</v>
      </c>
      <c r="C74" s="111">
        <f t="shared" si="10"/>
        <v>7902831.8996700002</v>
      </c>
      <c r="D74" s="111">
        <f t="shared" si="10"/>
        <v>8942655.3764893897</v>
      </c>
      <c r="E74" s="111">
        <f t="shared" si="10"/>
        <v>9958050.6595541555</v>
      </c>
      <c r="F74" s="111">
        <f t="shared" si="10"/>
        <v>10995273.842234921</v>
      </c>
      <c r="G74" s="111">
        <f t="shared" si="10"/>
        <v>12124382.063237</v>
      </c>
      <c r="H74" s="111">
        <f t="shared" si="10"/>
        <v>13199565</v>
      </c>
      <c r="I74" s="111">
        <f t="shared" ref="I74:N74" si="11">I12+I20+I27+I37+I41+I47+I53+I60+I67</f>
        <v>14032462.699999999</v>
      </c>
      <c r="J74" s="111">
        <f t="shared" si="11"/>
        <v>14215776.308104375</v>
      </c>
      <c r="K74" s="111">
        <f t="shared" si="11"/>
        <v>14985210.661854396</v>
      </c>
      <c r="L74" s="111">
        <f t="shared" si="11"/>
        <v>16082940.456155347</v>
      </c>
      <c r="M74" s="111">
        <f t="shared" si="11"/>
        <v>17155223.272453427</v>
      </c>
      <c r="N74" s="111">
        <f t="shared" si="11"/>
        <v>18264805.180336058</v>
      </c>
      <c r="O74" s="111">
        <f>O12+O20+O27+O37+O41+O47+O53+O60+O67</f>
        <v>17515555.286259905</v>
      </c>
      <c r="P74" s="111">
        <f>P12+P20+P27+P37+P41+P47+P53+P60+P67</f>
        <v>18371476.627158381</v>
      </c>
    </row>
    <row r="75" spans="1:16" ht="13.5" thickBot="1" x14ac:dyDescent="0.25">
      <c r="A75" s="112"/>
      <c r="B75" s="156"/>
      <c r="C75" s="156"/>
      <c r="D75" s="156"/>
      <c r="E75" s="156"/>
      <c r="F75" s="156"/>
      <c r="G75" s="156"/>
      <c r="H75" s="156"/>
      <c r="I75" s="114"/>
      <c r="J75" s="114"/>
      <c r="K75" s="114"/>
      <c r="L75" s="114"/>
      <c r="M75" s="114"/>
    </row>
    <row r="76" spans="1:16" ht="13.5" thickTop="1" x14ac:dyDescent="0.2">
      <c r="A76" s="115" t="s">
        <v>442</v>
      </c>
      <c r="F76" s="109"/>
      <c r="G76" s="17"/>
      <c r="H76" s="17"/>
      <c r="I76" s="17"/>
      <c r="J76" s="17"/>
      <c r="M76" s="70"/>
    </row>
    <row r="77" spans="1:16" ht="67.5" customHeight="1" x14ac:dyDescent="0.2">
      <c r="A77" s="218" t="s">
        <v>443</v>
      </c>
      <c r="B77" s="218"/>
      <c r="C77" s="218"/>
      <c r="D77" s="218"/>
      <c r="E77" s="218"/>
      <c r="F77" s="218"/>
      <c r="G77" s="218"/>
      <c r="H77" s="218"/>
      <c r="I77" s="218"/>
      <c r="J77" s="218"/>
      <c r="M77" s="70"/>
      <c r="O77" s="117"/>
    </row>
    <row r="78" spans="1:16" ht="43.5" customHeight="1" x14ac:dyDescent="0.2">
      <c r="A78" s="218" t="s">
        <v>444</v>
      </c>
      <c r="B78" s="218"/>
      <c r="C78" s="218"/>
      <c r="D78" s="218"/>
      <c r="E78" s="218"/>
      <c r="F78" s="218"/>
      <c r="G78" s="218"/>
      <c r="H78" s="218"/>
      <c r="I78" s="218"/>
      <c r="J78" s="218"/>
      <c r="M78" s="70"/>
      <c r="O78" s="117"/>
    </row>
    <row r="79" spans="1:16" ht="99.75" customHeight="1" x14ac:dyDescent="0.2">
      <c r="A79" s="218" t="s">
        <v>445</v>
      </c>
      <c r="B79" s="218"/>
      <c r="C79" s="218"/>
      <c r="D79" s="218"/>
      <c r="E79" s="218"/>
      <c r="F79" s="218"/>
      <c r="G79" s="218"/>
      <c r="H79" s="218"/>
      <c r="I79" s="218"/>
      <c r="J79" s="218"/>
      <c r="M79" s="70"/>
      <c r="O79" s="117"/>
    </row>
    <row r="80" spans="1:16" ht="72.75" customHeight="1" x14ac:dyDescent="0.2">
      <c r="A80" s="218" t="s">
        <v>446</v>
      </c>
      <c r="B80" s="218"/>
      <c r="C80" s="218"/>
      <c r="D80" s="218"/>
      <c r="E80" s="218"/>
      <c r="F80" s="218"/>
      <c r="G80" s="218"/>
      <c r="H80" s="218"/>
      <c r="I80" s="218"/>
      <c r="J80" s="218"/>
      <c r="M80" s="70"/>
      <c r="O80" s="117"/>
    </row>
    <row r="81" spans="1:16" x14ac:dyDescent="0.2">
      <c r="A81" s="115"/>
      <c r="B81" s="17"/>
      <c r="C81" s="17"/>
      <c r="D81" s="17"/>
      <c r="E81" s="17"/>
      <c r="F81" s="17"/>
      <c r="G81" s="17"/>
      <c r="M81" s="70"/>
    </row>
    <row r="82" spans="1:16" x14ac:dyDescent="0.2">
      <c r="A82" s="69" t="s">
        <v>0</v>
      </c>
      <c r="B82" s="17"/>
      <c r="C82" s="17"/>
      <c r="D82" s="17"/>
      <c r="E82" s="17"/>
      <c r="F82" s="17"/>
      <c r="G82" s="17"/>
      <c r="M82" s="70"/>
    </row>
    <row r="83" spans="1:16" x14ac:dyDescent="0.2">
      <c r="A83" s="69" t="s">
        <v>388</v>
      </c>
      <c r="B83" s="17"/>
      <c r="C83" s="17"/>
      <c r="D83" s="17"/>
      <c r="E83" s="17"/>
      <c r="F83" s="17"/>
      <c r="G83" s="17"/>
      <c r="M83" s="70"/>
    </row>
    <row r="84" spans="1:16" x14ac:dyDescent="0.2">
      <c r="A84" s="69" t="s">
        <v>389</v>
      </c>
      <c r="B84" s="17"/>
      <c r="C84" s="17"/>
      <c r="D84" s="17"/>
      <c r="E84" s="118"/>
      <c r="F84" s="118"/>
      <c r="G84" s="17"/>
      <c r="M84" s="70"/>
    </row>
    <row r="85" spans="1:16" x14ac:dyDescent="0.2">
      <c r="A85" s="217" t="s">
        <v>453</v>
      </c>
      <c r="B85" s="217"/>
      <c r="C85" s="217"/>
      <c r="D85" s="217"/>
      <c r="E85" s="217"/>
      <c r="F85" s="217"/>
      <c r="G85" s="217"/>
      <c r="H85" s="217"/>
      <c r="I85" s="217"/>
      <c r="J85" s="217"/>
      <c r="K85" s="217"/>
      <c r="L85" s="217"/>
      <c r="M85" s="217"/>
      <c r="N85" s="217"/>
    </row>
    <row r="86" spans="1:16" x14ac:dyDescent="0.2">
      <c r="A86" s="217" t="s">
        <v>447</v>
      </c>
      <c r="B86" s="217"/>
      <c r="C86" s="217"/>
      <c r="D86" s="217"/>
      <c r="E86" s="217"/>
      <c r="F86" s="217"/>
      <c r="G86" s="217"/>
      <c r="H86" s="217"/>
      <c r="I86" s="217"/>
      <c r="J86" s="217"/>
      <c r="K86" s="217"/>
      <c r="L86" s="217"/>
      <c r="M86" s="217"/>
      <c r="N86" s="217"/>
    </row>
    <row r="87" spans="1:16" x14ac:dyDescent="0.2">
      <c r="A87" s="217" t="s">
        <v>456</v>
      </c>
      <c r="B87" s="217"/>
      <c r="C87" s="217"/>
      <c r="D87" s="217"/>
      <c r="E87" s="217"/>
      <c r="F87" s="217"/>
      <c r="G87" s="217"/>
      <c r="H87" s="217"/>
      <c r="I87" s="217"/>
      <c r="J87" s="217"/>
      <c r="K87" s="217"/>
      <c r="L87" s="217"/>
      <c r="M87" s="217"/>
      <c r="N87" s="217"/>
    </row>
    <row r="88" spans="1:16" x14ac:dyDescent="0.2">
      <c r="A88" s="217" t="s">
        <v>457</v>
      </c>
      <c r="B88" s="217"/>
      <c r="C88" s="217"/>
      <c r="D88" s="217"/>
      <c r="E88" s="217"/>
      <c r="F88" s="217"/>
      <c r="G88" s="217"/>
      <c r="H88" s="217"/>
      <c r="I88" s="217"/>
      <c r="J88" s="217"/>
      <c r="K88" s="217"/>
      <c r="L88" s="217"/>
      <c r="M88" s="217"/>
      <c r="N88" s="217"/>
    </row>
    <row r="89" spans="1:16" x14ac:dyDescent="0.2">
      <c r="A89" s="217" t="s">
        <v>394</v>
      </c>
      <c r="B89" s="217"/>
      <c r="C89" s="217"/>
      <c r="D89" s="217"/>
      <c r="E89" s="217"/>
      <c r="F89" s="217"/>
      <c r="G89" s="217"/>
      <c r="H89" s="217"/>
      <c r="I89" s="217"/>
      <c r="J89" s="217"/>
      <c r="K89" s="217"/>
      <c r="L89" s="217"/>
      <c r="M89" s="217"/>
      <c r="N89" s="217"/>
    </row>
    <row r="90" spans="1:16" ht="13.5" thickBot="1" x14ac:dyDescent="0.25">
      <c r="B90" s="17"/>
      <c r="C90" s="17"/>
      <c r="D90" s="17"/>
      <c r="E90" s="17"/>
      <c r="F90" s="17"/>
      <c r="G90" s="17"/>
      <c r="M90" s="70"/>
    </row>
    <row r="91" spans="1:16" ht="14.25" thickTop="1" thickBot="1" x14ac:dyDescent="0.25">
      <c r="A91" s="72"/>
      <c r="B91" s="73">
        <v>2007</v>
      </c>
      <c r="C91" s="73">
        <v>2008</v>
      </c>
      <c r="D91" s="73">
        <v>2009</v>
      </c>
      <c r="E91" s="73">
        <v>2010</v>
      </c>
      <c r="F91" s="73">
        <v>2011</v>
      </c>
      <c r="G91" s="73">
        <v>2012</v>
      </c>
      <c r="H91" s="73">
        <v>2013</v>
      </c>
      <c r="I91" s="73">
        <v>2014</v>
      </c>
      <c r="J91" s="73">
        <v>2016</v>
      </c>
      <c r="K91" s="73">
        <v>2016</v>
      </c>
      <c r="L91" s="73">
        <v>2017</v>
      </c>
      <c r="M91" s="73">
        <v>2018</v>
      </c>
      <c r="N91" s="73">
        <v>2019</v>
      </c>
      <c r="O91" s="73">
        <v>2020</v>
      </c>
      <c r="P91" s="73">
        <v>2021</v>
      </c>
    </row>
    <row r="92" spans="1:16" ht="13.5" thickTop="1" x14ac:dyDescent="0.2">
      <c r="C92" s="17"/>
      <c r="D92" s="17"/>
      <c r="E92" s="17"/>
      <c r="F92" s="17"/>
      <c r="G92" s="17"/>
      <c r="M92" s="70"/>
    </row>
    <row r="93" spans="1:16" x14ac:dyDescent="0.2">
      <c r="A93" s="75" t="s">
        <v>94</v>
      </c>
      <c r="B93" s="121">
        <f t="shared" ref="B93:B99" si="12">B12/$B$157</f>
        <v>3.9079848901586937E-2</v>
      </c>
      <c r="C93" s="121">
        <f t="shared" ref="C93:C99" si="13">C12/$C$157</f>
        <v>3.3949843030838547E-2</v>
      </c>
      <c r="D93" s="121">
        <f t="shared" ref="D93:D99" si="14">D12/$D$157</f>
        <v>3.1537424971913419E-2</v>
      </c>
      <c r="E93" s="121">
        <f t="shared" ref="E93:E99" si="15">E12/$E$157</f>
        <v>3.2515204988392638E-2</v>
      </c>
      <c r="F93" s="121">
        <f t="shared" ref="F93:F99" si="16">F12/$F$157</f>
        <v>3.1969889159154087E-2</v>
      </c>
      <c r="G93" s="121">
        <f t="shared" ref="G93:G99" si="17">G12/$G$157</f>
        <v>2.960192477236381E-2</v>
      </c>
      <c r="H93" s="121">
        <f t="shared" ref="H93:H99" si="18">H12/$H$157</f>
        <v>3.5907309791144565E-2</v>
      </c>
      <c r="I93" s="121">
        <f t="shared" ref="I93:I99" si="19">I12/$I$157</f>
        <v>3.601887096633323E-2</v>
      </c>
      <c r="J93" s="121">
        <f t="shared" ref="J93:J99" si="20">J12/$J$157</f>
        <v>3.6709235791245763E-2</v>
      </c>
      <c r="K93" s="121">
        <f t="shared" ref="K93:K99" si="21">K12/$K$157</f>
        <v>3.6236193492121087E-2</v>
      </c>
      <c r="L93" s="121">
        <f t="shared" ref="L93:L99" si="22">L12/$L$157</f>
        <v>3.8336199043805988E-2</v>
      </c>
      <c r="M93" s="121">
        <f t="shared" ref="M93:M99" si="23">M12/$M$157</f>
        <v>4.2965132744118312E-2</v>
      </c>
      <c r="N93" s="121">
        <f t="shared" ref="N93:N99" si="24">N12/$N$157</f>
        <v>4.8516246220318152E-2</v>
      </c>
      <c r="O93" s="157">
        <f>O12/$O$157</f>
        <v>5.4616157982609499E-2</v>
      </c>
      <c r="P93" s="157">
        <f t="shared" ref="P93:P99" si="25">P12/$P$157</f>
        <v>5.6161357237474743E-2</v>
      </c>
    </row>
    <row r="94" spans="1:16" x14ac:dyDescent="0.2">
      <c r="A94" s="78" t="s">
        <v>395</v>
      </c>
      <c r="B94" s="124">
        <f t="shared" si="12"/>
        <v>4.3687006110767609E-3</v>
      </c>
      <c r="C94" s="124">
        <f t="shared" si="13"/>
        <v>8.2402543078929323E-3</v>
      </c>
      <c r="D94" s="124">
        <f t="shared" si="14"/>
        <v>4.9143927336532485E-3</v>
      </c>
      <c r="E94" s="124">
        <f t="shared" si="15"/>
        <v>6.6205967165807776E-3</v>
      </c>
      <c r="F94" s="124">
        <f t="shared" si="16"/>
        <v>5.7940346185553675E-3</v>
      </c>
      <c r="G94" s="124">
        <f t="shared" si="17"/>
        <v>4.6149726870797969E-3</v>
      </c>
      <c r="H94" s="124">
        <f t="shared" si="18"/>
        <v>4.5384842290586026E-3</v>
      </c>
      <c r="I94" s="124">
        <f t="shared" si="19"/>
        <v>5.0880961278146142E-3</v>
      </c>
      <c r="J94" s="124">
        <f t="shared" si="20"/>
        <v>4.462444891199826E-3</v>
      </c>
      <c r="K94" s="124">
        <f t="shared" si="21"/>
        <v>4.2202016389408428E-3</v>
      </c>
      <c r="L94" s="124">
        <f t="shared" si="22"/>
        <v>4.1373615288591578E-3</v>
      </c>
      <c r="M94" s="124">
        <f t="shared" si="23"/>
        <v>3.9772020529012207E-3</v>
      </c>
      <c r="N94" s="124">
        <f t="shared" si="24"/>
        <v>4.5333832098803963E-3</v>
      </c>
      <c r="O94" s="158">
        <f t="shared" ref="O94:O155" si="26">O13/$O$157</f>
        <v>3.7616133931591897E-3</v>
      </c>
      <c r="P94" s="158">
        <f t="shared" si="25"/>
        <v>5.5094037748833011E-3</v>
      </c>
    </row>
    <row r="95" spans="1:16" x14ac:dyDescent="0.2">
      <c r="A95" s="78" t="s">
        <v>396</v>
      </c>
      <c r="B95" s="124">
        <f t="shared" si="12"/>
        <v>9.7190641979573997E-4</v>
      </c>
      <c r="C95" s="124">
        <f t="shared" si="13"/>
        <v>1.2695650243423997E-3</v>
      </c>
      <c r="D95" s="124">
        <f t="shared" si="14"/>
        <v>1.2853259173950342E-3</v>
      </c>
      <c r="E95" s="124">
        <f t="shared" si="15"/>
        <v>1.5920262525234434E-3</v>
      </c>
      <c r="F95" s="124">
        <f t="shared" si="16"/>
        <v>1.5888694320843144E-3</v>
      </c>
      <c r="G95" s="124">
        <f t="shared" si="17"/>
        <v>1.3959665116194874E-3</v>
      </c>
      <c r="H95" s="124">
        <f t="shared" si="18"/>
        <v>1.4877150578826873E-3</v>
      </c>
      <c r="I95" s="124">
        <f t="shared" si="19"/>
        <v>1.6610788438606236E-3</v>
      </c>
      <c r="J95" s="124">
        <f t="shared" si="20"/>
        <v>1.3963805705188015E-3</v>
      </c>
      <c r="K95" s="124">
        <f t="shared" si="21"/>
        <v>1.3872554918693924E-3</v>
      </c>
      <c r="L95" s="124">
        <f t="shared" si="22"/>
        <v>1.3594944353295612E-3</v>
      </c>
      <c r="M95" s="124">
        <f t="shared" si="23"/>
        <v>1.5948128936156315E-3</v>
      </c>
      <c r="N95" s="124">
        <f t="shared" si="24"/>
        <v>1.4835080006978616E-3</v>
      </c>
      <c r="O95" s="158">
        <f t="shared" si="26"/>
        <v>1.2590682606982118E-3</v>
      </c>
      <c r="P95" s="158">
        <f t="shared" si="25"/>
        <v>3.3630454846189629E-4</v>
      </c>
    </row>
    <row r="96" spans="1:16" ht="14.25" customHeight="1" x14ac:dyDescent="0.2">
      <c r="A96" s="78" t="s">
        <v>397</v>
      </c>
      <c r="B96" s="124">
        <f t="shared" si="12"/>
        <v>8.3676219592041738E-5</v>
      </c>
      <c r="C96" s="124">
        <f t="shared" si="13"/>
        <v>1.4779995907331504E-4</v>
      </c>
      <c r="D96" s="124">
        <f t="shared" si="14"/>
        <v>1.6112490121918802E-4</v>
      </c>
      <c r="E96" s="124">
        <f t="shared" si="15"/>
        <v>2.8045039118293079E-4</v>
      </c>
      <c r="F96" s="124">
        <f t="shared" si="16"/>
        <v>2.1552376179763869E-4</v>
      </c>
      <c r="G96" s="124">
        <f t="shared" si="17"/>
        <v>1.9509737731393892E-4</v>
      </c>
      <c r="H96" s="124">
        <f t="shared" si="18"/>
        <v>4.3817323342722284E-4</v>
      </c>
      <c r="I96" s="124">
        <f t="shared" si="19"/>
        <v>2.8965489307527576E-4</v>
      </c>
      <c r="J96" s="124">
        <f t="shared" si="20"/>
        <v>2.5203731143170116E-4</v>
      </c>
      <c r="K96" s="124">
        <f t="shared" si="21"/>
        <v>3.3345095768137003E-4</v>
      </c>
      <c r="L96" s="124">
        <f t="shared" si="22"/>
        <v>2.4993956023279128E-4</v>
      </c>
      <c r="M96" s="124">
        <f t="shared" si="23"/>
        <v>1.2791617114343862E-3</v>
      </c>
      <c r="N96" s="124">
        <f t="shared" si="24"/>
        <v>1.1343639940202446E-3</v>
      </c>
      <c r="O96" s="158">
        <f t="shared" si="26"/>
        <v>2.4305655645084966E-4</v>
      </c>
      <c r="P96" s="158">
        <f t="shared" si="25"/>
        <v>2.8324883126747217E-4</v>
      </c>
    </row>
    <row r="97" spans="1:16" ht="14.25" customHeight="1" x14ac:dyDescent="0.2">
      <c r="A97" s="78" t="s">
        <v>398</v>
      </c>
      <c r="B97" s="124">
        <f t="shared" si="12"/>
        <v>9.3031801414087691E-4</v>
      </c>
      <c r="C97" s="124">
        <f t="shared" si="13"/>
        <v>8.3470042405339999E-4</v>
      </c>
      <c r="D97" s="124">
        <f t="shared" si="14"/>
        <v>2.2527927739814861E-3</v>
      </c>
      <c r="E97" s="124">
        <f t="shared" si="15"/>
        <v>1.1881826836476934E-3</v>
      </c>
      <c r="F97" s="124">
        <f t="shared" si="16"/>
        <v>9.5227558164617679E-4</v>
      </c>
      <c r="G97" s="124">
        <f t="shared" si="17"/>
        <v>9.2918671945532022E-4</v>
      </c>
      <c r="H97" s="124">
        <f t="shared" si="18"/>
        <v>1.7620650639334808E-3</v>
      </c>
      <c r="I97" s="124">
        <f t="shared" si="19"/>
        <v>1.1351427758345637E-3</v>
      </c>
      <c r="J97" s="124">
        <f t="shared" si="20"/>
        <v>1.0283534093669029E-3</v>
      </c>
      <c r="K97" s="124">
        <f t="shared" si="21"/>
        <v>1.1647574343931686E-3</v>
      </c>
      <c r="L97" s="124">
        <f t="shared" si="22"/>
        <v>1.0779021944334829E-3</v>
      </c>
      <c r="M97" s="124">
        <f t="shared" si="23"/>
        <v>2.329225420594497E-4</v>
      </c>
      <c r="N97" s="124">
        <f t="shared" si="24"/>
        <v>2.1355025844341526E-4</v>
      </c>
      <c r="O97" s="158">
        <f t="shared" si="26"/>
        <v>1.3094537733839256E-3</v>
      </c>
      <c r="P97" s="158">
        <f t="shared" si="25"/>
        <v>9.8370240360633101E-4</v>
      </c>
    </row>
    <row r="98" spans="1:16" x14ac:dyDescent="0.2">
      <c r="A98" s="78" t="s">
        <v>399</v>
      </c>
      <c r="B98" s="124">
        <f t="shared" si="12"/>
        <v>3.0759924052244498E-2</v>
      </c>
      <c r="C98" s="124">
        <f t="shared" si="13"/>
        <v>2.143923759127744E-2</v>
      </c>
      <c r="D98" s="124">
        <f t="shared" si="14"/>
        <v>2.0828441690034699E-2</v>
      </c>
      <c r="E98" s="124">
        <f t="shared" si="15"/>
        <v>2.0752687030451231E-2</v>
      </c>
      <c r="F98" s="124">
        <f t="shared" si="16"/>
        <v>2.1277062856535994E-2</v>
      </c>
      <c r="G98" s="124">
        <f t="shared" si="17"/>
        <v>2.0465144525156291E-2</v>
      </c>
      <c r="H98" s="124">
        <f t="shared" si="18"/>
        <v>2.5624606723700209E-2</v>
      </c>
      <c r="I98" s="124">
        <f t="shared" si="19"/>
        <v>2.5895262768121308E-2</v>
      </c>
      <c r="J98" s="124">
        <f t="shared" si="20"/>
        <v>2.7689373064049561E-2</v>
      </c>
      <c r="K98" s="124">
        <f t="shared" si="21"/>
        <v>2.738286773950329E-2</v>
      </c>
      <c r="L98" s="124">
        <f t="shared" si="22"/>
        <v>2.9859409955998412E-2</v>
      </c>
      <c r="M98" s="124">
        <f t="shared" si="23"/>
        <v>3.4262996334956795E-2</v>
      </c>
      <c r="N98" s="124">
        <f t="shared" si="24"/>
        <v>4.0224363357011773E-2</v>
      </c>
      <c r="O98" s="158">
        <f t="shared" si="26"/>
        <v>4.6278685034090238E-2</v>
      </c>
      <c r="P98" s="158">
        <f t="shared" si="25"/>
        <v>4.7365708414507837E-2</v>
      </c>
    </row>
    <row r="99" spans="1:16" x14ac:dyDescent="0.2">
      <c r="A99" s="78" t="s">
        <v>400</v>
      </c>
      <c r="B99" s="124">
        <f t="shared" si="12"/>
        <v>1.9653235847370163E-3</v>
      </c>
      <c r="C99" s="124">
        <f t="shared" si="13"/>
        <v>2.0182857241990552E-3</v>
      </c>
      <c r="D99" s="124">
        <f t="shared" si="14"/>
        <v>2.0953469556297577E-3</v>
      </c>
      <c r="E99" s="124">
        <f t="shared" si="15"/>
        <v>2.081261914006561E-3</v>
      </c>
      <c r="F99" s="124">
        <f t="shared" si="16"/>
        <v>2.1421229085345902E-3</v>
      </c>
      <c r="G99" s="124">
        <f t="shared" si="17"/>
        <v>2.0015569517389765E-3</v>
      </c>
      <c r="H99" s="124">
        <f t="shared" si="18"/>
        <v>2.0562654831423641E-3</v>
      </c>
      <c r="I99" s="124">
        <f t="shared" si="19"/>
        <v>1.9496355576268417E-3</v>
      </c>
      <c r="J99" s="124">
        <f t="shared" si="20"/>
        <v>1.8806465446789683E-3</v>
      </c>
      <c r="K99" s="124">
        <f t="shared" si="21"/>
        <v>1.7476602297330232E-3</v>
      </c>
      <c r="L99" s="124">
        <f t="shared" si="22"/>
        <v>1.6520913689525843E-3</v>
      </c>
      <c r="M99" s="124">
        <f t="shared" si="23"/>
        <v>1.6180372091508242E-3</v>
      </c>
      <c r="N99" s="124">
        <f t="shared" si="24"/>
        <v>9.2707740026447033E-4</v>
      </c>
      <c r="O99" s="158">
        <f t="shared" si="26"/>
        <v>1.7642809648270874E-3</v>
      </c>
      <c r="P99" s="158">
        <f t="shared" si="25"/>
        <v>1.682989264747905E-3</v>
      </c>
    </row>
    <row r="100" spans="1:16" ht="9.75" customHeight="1" x14ac:dyDescent="0.2">
      <c r="B100" s="124"/>
      <c r="C100" s="124"/>
      <c r="D100" s="124"/>
      <c r="E100" s="124"/>
      <c r="F100" s="124"/>
      <c r="G100" s="124"/>
      <c r="H100" s="124"/>
      <c r="I100" s="124"/>
      <c r="J100" s="124"/>
      <c r="K100" s="124"/>
      <c r="L100" s="124"/>
      <c r="M100" s="125"/>
      <c r="N100" s="125"/>
      <c r="O100" s="158"/>
      <c r="P100" s="158"/>
    </row>
    <row r="101" spans="1:16" x14ac:dyDescent="0.2">
      <c r="A101" s="75" t="s">
        <v>95</v>
      </c>
      <c r="B101" s="127">
        <f t="shared" ref="B101:B106" si="27">B20/$B$157</f>
        <v>1.6498915233855167E-2</v>
      </c>
      <c r="C101" s="127">
        <f t="shared" ref="C101:C106" si="28">C20/$C$157</f>
        <v>1.7023817789153857E-2</v>
      </c>
      <c r="D101" s="127">
        <f t="shared" ref="D101:D106" si="29">D20/$D$157</f>
        <v>2.0218630739068041E-2</v>
      </c>
      <c r="E101" s="127">
        <f t="shared" ref="E101:E106" si="30">E20/$E$157</f>
        <v>2.2398867120824961E-2</v>
      </c>
      <c r="F101" s="127">
        <f t="shared" ref="F101:F106" si="31">F20/$F$157</f>
        <v>2.3733475192290191E-2</v>
      </c>
      <c r="G101" s="127">
        <f t="shared" ref="G101:G106" si="32">G20/$G$157</f>
        <v>2.389390872783357E-2</v>
      </c>
      <c r="H101" s="127">
        <f t="shared" ref="H101:H106" si="33">H20/$H$157</f>
        <v>2.5322043790011954E-2</v>
      </c>
      <c r="I101" s="127">
        <f t="shared" ref="I101:I106" si="34">I20/$I$157</f>
        <v>2.5607312073037344E-2</v>
      </c>
      <c r="J101" s="127">
        <f t="shared" ref="J101:J106" si="35">J20/$J$157</f>
        <v>2.573744278772146E-2</v>
      </c>
      <c r="K101" s="127">
        <f t="shared" ref="K101:K106" si="36">K20/$K$157</f>
        <v>2.4625736300935803E-2</v>
      </c>
      <c r="L101" s="127">
        <f t="shared" ref="L101:L106" si="37">L20/$L$157</f>
        <v>2.5760114718486583E-2</v>
      </c>
      <c r="M101" s="127">
        <f t="shared" ref="M101:M106" si="38">M20/$M$157</f>
        <v>2.4898891011286655E-2</v>
      </c>
      <c r="N101" s="127">
        <f t="shared" ref="N101:N106" si="39">N20/$N$157</f>
        <v>2.4359915298328962E-2</v>
      </c>
      <c r="O101" s="157">
        <f t="shared" si="26"/>
        <v>2.5978365920512395E-2</v>
      </c>
      <c r="P101" s="157">
        <f t="shared" ref="P101:P106" si="40">P20/$P$157</f>
        <v>2.3645067981354528E-2</v>
      </c>
    </row>
    <row r="102" spans="1:16" x14ac:dyDescent="0.2">
      <c r="A102" s="78" t="s">
        <v>401</v>
      </c>
      <c r="B102" s="124">
        <f t="shared" si="27"/>
        <v>1.932492918525659E-6</v>
      </c>
      <c r="C102" s="124">
        <f t="shared" si="28"/>
        <v>1.502208739846377E-6</v>
      </c>
      <c r="D102" s="124">
        <f t="shared" si="29"/>
        <v>1.0151158645749452E-5</v>
      </c>
      <c r="E102" s="124">
        <f t="shared" si="30"/>
        <v>1.9627739709551976E-4</v>
      </c>
      <c r="F102" s="124">
        <f t="shared" si="31"/>
        <v>8.5380573057850439E-5</v>
      </c>
      <c r="G102" s="124">
        <f t="shared" si="32"/>
        <v>2.5126002342273473E-4</v>
      </c>
      <c r="H102" s="124">
        <f t="shared" si="33"/>
        <v>1.367526538092673E-4</v>
      </c>
      <c r="I102" s="124">
        <f t="shared" si="34"/>
        <v>1.9037066871928501E-4</v>
      </c>
      <c r="J102" s="124">
        <f t="shared" si="35"/>
        <v>1.8334872979966415E-4</v>
      </c>
      <c r="K102" s="124">
        <f t="shared" si="36"/>
        <v>1.969660355124958E-4</v>
      </c>
      <c r="L102" s="124">
        <f t="shared" si="37"/>
        <v>2.886062003912077E-4</v>
      </c>
      <c r="M102" s="124">
        <f t="shared" si="38"/>
        <v>2.7941027391003887E-4</v>
      </c>
      <c r="N102" s="124">
        <f t="shared" si="39"/>
        <v>2.7120625032601238E-4</v>
      </c>
      <c r="O102" s="158">
        <f t="shared" si="26"/>
        <v>5.1446970270793712E-4</v>
      </c>
      <c r="P102" s="158">
        <f t="shared" si="40"/>
        <v>0</v>
      </c>
    </row>
    <row r="103" spans="1:16" x14ac:dyDescent="0.2">
      <c r="A103" s="78" t="s">
        <v>402</v>
      </c>
      <c r="B103" s="124">
        <f t="shared" si="27"/>
        <v>1.1103981267228157E-2</v>
      </c>
      <c r="C103" s="124">
        <f t="shared" si="28"/>
        <v>1.1496173809501454E-2</v>
      </c>
      <c r="D103" s="124">
        <f t="shared" si="29"/>
        <v>1.3586286630262501E-2</v>
      </c>
      <c r="E103" s="124">
        <f t="shared" si="30"/>
        <v>1.4448531612638291E-2</v>
      </c>
      <c r="F103" s="124">
        <f t="shared" si="31"/>
        <v>1.5054216367937535E-2</v>
      </c>
      <c r="G103" s="124">
        <f t="shared" si="32"/>
        <v>1.4879333366769072E-2</v>
      </c>
      <c r="H103" s="124">
        <f t="shared" si="33"/>
        <v>1.5805377618915976E-2</v>
      </c>
      <c r="I103" s="124">
        <f t="shared" si="34"/>
        <v>1.5871820275985021E-2</v>
      </c>
      <c r="J103" s="124">
        <f t="shared" si="35"/>
        <v>1.5985175867209069E-2</v>
      </c>
      <c r="K103" s="124">
        <f t="shared" si="36"/>
        <v>1.5194728627377389E-2</v>
      </c>
      <c r="L103" s="124">
        <f t="shared" si="37"/>
        <v>1.5921849355459549E-2</v>
      </c>
      <c r="M103" s="124">
        <f t="shared" si="38"/>
        <v>1.5717034632632295E-2</v>
      </c>
      <c r="N103" s="124">
        <f t="shared" si="39"/>
        <v>1.5486809838851479E-2</v>
      </c>
      <c r="O103" s="158">
        <f t="shared" si="26"/>
        <v>1.5990529967523086E-2</v>
      </c>
      <c r="P103" s="158">
        <f t="shared" si="40"/>
        <v>1.5367609308275373E-2</v>
      </c>
    </row>
    <row r="104" spans="1:16" x14ac:dyDescent="0.2">
      <c r="A104" s="78" t="s">
        <v>403</v>
      </c>
      <c r="B104" s="124">
        <f t="shared" si="27"/>
        <v>5.9965182883839277E-5</v>
      </c>
      <c r="C104" s="124">
        <f t="shared" si="28"/>
        <v>1.1802891313817774E-4</v>
      </c>
      <c r="D104" s="124">
        <f t="shared" si="29"/>
        <v>8.2350939572625007E-5</v>
      </c>
      <c r="E104" s="124">
        <f t="shared" si="30"/>
        <v>1.934741490265859E-4</v>
      </c>
      <c r="F104" s="124">
        <f t="shared" si="31"/>
        <v>2.067886641986075E-4</v>
      </c>
      <c r="G104" s="124">
        <f t="shared" si="32"/>
        <v>1.2211503275522112E-4</v>
      </c>
      <c r="H104" s="124">
        <f t="shared" si="33"/>
        <v>1.9494835341843489E-4</v>
      </c>
      <c r="I104" s="124">
        <f t="shared" si="34"/>
        <v>3.5349253378005066E-4</v>
      </c>
      <c r="J104" s="124">
        <f t="shared" si="35"/>
        <v>3.3524213692429512E-4</v>
      </c>
      <c r="K104" s="124">
        <f t="shared" si="36"/>
        <v>9.2004101710066357E-4</v>
      </c>
      <c r="L104" s="124">
        <f t="shared" si="37"/>
        <v>8.973174561036361E-4</v>
      </c>
      <c r="M104" s="124">
        <f t="shared" si="38"/>
        <v>3.6311440799369617E-4</v>
      </c>
      <c r="N104" s="124">
        <f t="shared" si="39"/>
        <v>1.3556100627408702E-4</v>
      </c>
      <c r="O104" s="158">
        <f t="shared" si="26"/>
        <v>4.4303141261727231E-4</v>
      </c>
      <c r="P104" s="158">
        <f t="shared" si="40"/>
        <v>0</v>
      </c>
    </row>
    <row r="105" spans="1:16" x14ac:dyDescent="0.2">
      <c r="A105" s="51" t="s">
        <v>404</v>
      </c>
      <c r="B105" s="124">
        <f t="shared" si="27"/>
        <v>0</v>
      </c>
      <c r="C105" s="124">
        <f t="shared" si="28"/>
        <v>0</v>
      </c>
      <c r="D105" s="124">
        <f t="shared" si="29"/>
        <v>0</v>
      </c>
      <c r="E105" s="124">
        <f t="shared" si="30"/>
        <v>8.4072758027956289E-4</v>
      </c>
      <c r="F105" s="124">
        <f t="shared" si="31"/>
        <v>8.2764378883199428E-4</v>
      </c>
      <c r="G105" s="124">
        <f t="shared" si="32"/>
        <v>9.4613477988781595E-4</v>
      </c>
      <c r="H105" s="124">
        <f t="shared" si="33"/>
        <v>1.0443690521512489E-3</v>
      </c>
      <c r="I105" s="124">
        <f t="shared" si="34"/>
        <v>1.2848036804682537E-3</v>
      </c>
      <c r="J105" s="124">
        <f t="shared" si="35"/>
        <v>1.0952000558139806E-3</v>
      </c>
      <c r="K105" s="124">
        <f t="shared" si="36"/>
        <v>1.0349669866020234E-3</v>
      </c>
      <c r="L105" s="124">
        <f t="shared" si="37"/>
        <v>1.2087095898759732E-3</v>
      </c>
      <c r="M105" s="124">
        <f t="shared" si="38"/>
        <v>1.0996167397653864E-3</v>
      </c>
      <c r="N105" s="124">
        <f t="shared" si="39"/>
        <v>1.1041403308788445E-3</v>
      </c>
      <c r="O105" s="158">
        <f t="shared" si="26"/>
        <v>1.2493438635592597E-3</v>
      </c>
      <c r="P105" s="158">
        <f t="shared" si="40"/>
        <v>1.0283878601642107E-3</v>
      </c>
    </row>
    <row r="106" spans="1:16" x14ac:dyDescent="0.2">
      <c r="A106" s="78" t="s">
        <v>405</v>
      </c>
      <c r="B106" s="124">
        <f t="shared" si="27"/>
        <v>5.3330362908246449E-3</v>
      </c>
      <c r="C106" s="124">
        <f t="shared" si="28"/>
        <v>5.4081128577743798E-3</v>
      </c>
      <c r="D106" s="124">
        <f t="shared" si="29"/>
        <v>6.5398420105871663E-3</v>
      </c>
      <c r="E106" s="124">
        <f t="shared" si="30"/>
        <v>6.7198563817850009E-3</v>
      </c>
      <c r="F106" s="124">
        <f t="shared" si="31"/>
        <v>7.5594457982642053E-3</v>
      </c>
      <c r="G106" s="124">
        <f t="shared" si="32"/>
        <v>7.6950655249987251E-3</v>
      </c>
      <c r="H106" s="124">
        <f t="shared" si="33"/>
        <v>8.1405961117170297E-3</v>
      </c>
      <c r="I106" s="124">
        <f t="shared" si="34"/>
        <v>7.906824914084733E-3</v>
      </c>
      <c r="J106" s="124">
        <f t="shared" si="35"/>
        <v>8.1384759979744523E-3</v>
      </c>
      <c r="K106" s="124">
        <f t="shared" si="36"/>
        <v>7.2790336343432297E-3</v>
      </c>
      <c r="L106" s="124">
        <f t="shared" si="37"/>
        <v>7.4436321166562172E-3</v>
      </c>
      <c r="M106" s="124">
        <f t="shared" si="38"/>
        <v>7.4397149569852385E-3</v>
      </c>
      <c r="N106" s="124">
        <f t="shared" si="39"/>
        <v>7.3621978719985411E-3</v>
      </c>
      <c r="O106" s="158">
        <f t="shared" si="26"/>
        <v>7.7809909741048434E-3</v>
      </c>
      <c r="P106" s="158">
        <f t="shared" si="40"/>
        <v>7.2490708129149435E-3</v>
      </c>
    </row>
    <row r="107" spans="1:16" ht="9" customHeight="1" x14ac:dyDescent="0.2">
      <c r="B107" s="124"/>
      <c r="C107" s="124"/>
      <c r="D107" s="124"/>
      <c r="E107" s="124"/>
      <c r="F107" s="124"/>
      <c r="G107" s="124"/>
      <c r="H107" s="124"/>
      <c r="I107" s="124"/>
      <c r="J107" s="124"/>
      <c r="K107" s="124"/>
      <c r="L107" s="124"/>
      <c r="M107" s="125"/>
      <c r="N107" s="125"/>
      <c r="O107" s="158"/>
      <c r="P107" s="158"/>
    </row>
    <row r="108" spans="1:16" x14ac:dyDescent="0.2">
      <c r="A108" s="75" t="s">
        <v>96</v>
      </c>
      <c r="B108" s="127">
        <f t="shared" ref="B108:B116" si="41">B27/$B$157</f>
        <v>0.22660238798817359</v>
      </c>
      <c r="C108" s="127">
        <f t="shared" ref="C108:C116" si="42">C27/$C$157</f>
        <v>0.25135326598519353</v>
      </c>
      <c r="D108" s="127">
        <f t="shared" ref="D108:D116" si="43">D27/$D$157</f>
        <v>0.2439579828915962</v>
      </c>
      <c r="E108" s="127">
        <f t="shared" ref="E108:E116" si="44">E27/$E$157</f>
        <v>0.23304692278322112</v>
      </c>
      <c r="F108" s="127">
        <f t="shared" ref="F108:F116" si="45">F27/$F$157</f>
        <v>0.23986529309728738</v>
      </c>
      <c r="G108" s="127">
        <f t="shared" ref="G108:G116" si="46">G27/$G$157</f>
        <v>0.24127155457517757</v>
      </c>
      <c r="H108" s="127">
        <f t="shared" ref="H108:H116" si="47">H27/$H$157</f>
        <v>0.23943600932513059</v>
      </c>
      <c r="I108" s="127">
        <f t="shared" ref="I108:I116" si="48">I27/$I$157</f>
        <v>0.2255478789026584</v>
      </c>
      <c r="J108" s="127">
        <f t="shared" ref="J108:J116" si="49">J27/$J$157</f>
        <v>0.18894731287437022</v>
      </c>
      <c r="K108" s="127">
        <f t="shared" ref="K108:K116" si="50">K27/$K$157</f>
        <v>0.17831141473203999</v>
      </c>
      <c r="L108" s="127">
        <f t="shared" ref="L108:L116" si="51">L27/$L$157</f>
        <v>0.17571817921556893</v>
      </c>
      <c r="M108" s="127">
        <f t="shared" ref="M108:M116" si="52">M27/$M$157</f>
        <v>0.17754072198547052</v>
      </c>
      <c r="N108" s="127">
        <f t="shared" ref="N108:N116" si="53">N27/$N$157</f>
        <v>0.17500415284670634</v>
      </c>
      <c r="O108" s="157">
        <f t="shared" si="26"/>
        <v>0.15610407845708682</v>
      </c>
      <c r="P108" s="157">
        <f t="shared" ref="P108:P116" si="54">P27/$P$157</f>
        <v>0.14317800942904854</v>
      </c>
    </row>
    <row r="109" spans="1:16" x14ac:dyDescent="0.2">
      <c r="A109" s="78" t="s">
        <v>406</v>
      </c>
      <c r="B109" s="124">
        <f t="shared" si="41"/>
        <v>6.5449118288076299E-2</v>
      </c>
      <c r="C109" s="124">
        <f t="shared" si="42"/>
        <v>6.3927442647220042E-2</v>
      </c>
      <c r="D109" s="124">
        <f t="shared" si="43"/>
        <v>7.3361617740633295E-2</v>
      </c>
      <c r="E109" s="124">
        <f t="shared" si="44"/>
        <v>6.3984575880729991E-2</v>
      </c>
      <c r="F109" s="124">
        <f t="shared" si="45"/>
        <v>6.5340395593202164E-2</v>
      </c>
      <c r="G109" s="124">
        <f t="shared" si="46"/>
        <v>7.2262841416529569E-2</v>
      </c>
      <c r="H109" s="124">
        <f t="shared" si="47"/>
        <v>7.4835534697444916E-2</v>
      </c>
      <c r="I109" s="124">
        <f t="shared" si="48"/>
        <v>7.0578636260659938E-2</v>
      </c>
      <c r="J109" s="124">
        <f t="shared" si="49"/>
        <v>6.5931434967871058E-2</v>
      </c>
      <c r="K109" s="124">
        <f t="shared" si="50"/>
        <v>6.4397867498583325E-2</v>
      </c>
      <c r="L109" s="124">
        <f t="shared" si="51"/>
        <v>6.2771123298709319E-2</v>
      </c>
      <c r="M109" s="124">
        <f t="shared" si="52"/>
        <v>6.1363040634736667E-2</v>
      </c>
      <c r="N109" s="124">
        <f t="shared" si="53"/>
        <v>5.9175031329175121E-2</v>
      </c>
      <c r="O109" s="158">
        <f t="shared" si="26"/>
        <v>6.2795020011182215E-2</v>
      </c>
      <c r="P109" s="158">
        <f t="shared" si="54"/>
        <v>5.2587227992470474E-2</v>
      </c>
    </row>
    <row r="110" spans="1:16" x14ac:dyDescent="0.2">
      <c r="A110" s="78" t="s">
        <v>407</v>
      </c>
      <c r="B110" s="124">
        <f t="shared" si="41"/>
        <v>4.0395760774283819E-3</v>
      </c>
      <c r="C110" s="124">
        <f t="shared" si="42"/>
        <v>4.8838792524127823E-3</v>
      </c>
      <c r="D110" s="124">
        <f t="shared" si="43"/>
        <v>7.0005134332441956E-3</v>
      </c>
      <c r="E110" s="124">
        <f t="shared" si="44"/>
        <v>5.7890586592796158E-3</v>
      </c>
      <c r="F110" s="124">
        <f t="shared" si="45"/>
        <v>5.4321543977281775E-3</v>
      </c>
      <c r="G110" s="124">
        <f t="shared" si="46"/>
        <v>5.6059999310064277E-3</v>
      </c>
      <c r="H110" s="124">
        <f t="shared" si="47"/>
        <v>6.6566701296590491E-3</v>
      </c>
      <c r="I110" s="124">
        <f t="shared" si="48"/>
        <v>5.4390176732457014E-3</v>
      </c>
      <c r="J110" s="124">
        <f t="shared" si="49"/>
        <v>5.5513149258545197E-3</v>
      </c>
      <c r="K110" s="124">
        <f t="shared" si="50"/>
        <v>5.0395978159442677E-3</v>
      </c>
      <c r="L110" s="124">
        <f t="shared" si="51"/>
        <v>4.9871671622293175E-3</v>
      </c>
      <c r="M110" s="124">
        <f t="shared" si="52"/>
        <v>5.2108669456068799E-3</v>
      </c>
      <c r="N110" s="124">
        <f t="shared" si="53"/>
        <v>5.4547300027988372E-3</v>
      </c>
      <c r="O110" s="158">
        <f t="shared" si="26"/>
        <v>6.1273540843986519E-3</v>
      </c>
      <c r="P110" s="158">
        <f t="shared" si="54"/>
        <v>5.258245957672384E-3</v>
      </c>
    </row>
    <row r="111" spans="1:16" x14ac:dyDescent="0.2">
      <c r="A111" s="78" t="s">
        <v>408</v>
      </c>
      <c r="B111" s="124">
        <f t="shared" si="41"/>
        <v>0.11919628625728294</v>
      </c>
      <c r="C111" s="124">
        <f t="shared" si="42"/>
        <v>0.14258972186843358</v>
      </c>
      <c r="D111" s="124">
        <f t="shared" si="43"/>
        <v>0.11853131309757076</v>
      </c>
      <c r="E111" s="124">
        <f t="shared" si="44"/>
        <v>0.1224574613552622</v>
      </c>
      <c r="F111" s="124">
        <f t="shared" si="45"/>
        <v>0.12718174527734338</v>
      </c>
      <c r="G111" s="124">
        <f t="shared" si="46"/>
        <v>0.12085116527136144</v>
      </c>
      <c r="H111" s="124">
        <f t="shared" si="47"/>
        <v>0.11831779432870441</v>
      </c>
      <c r="I111" s="124">
        <f t="shared" si="48"/>
        <v>0.11113017437757859</v>
      </c>
      <c r="J111" s="124">
        <f t="shared" si="49"/>
        <v>8.2156714167977735E-2</v>
      </c>
      <c r="K111" s="124">
        <f t="shared" si="50"/>
        <v>7.2818218548459393E-2</v>
      </c>
      <c r="L111" s="124">
        <f t="shared" si="51"/>
        <v>7.287064745417865E-2</v>
      </c>
      <c r="M111" s="124">
        <f t="shared" si="52"/>
        <v>7.8229770434365895E-2</v>
      </c>
      <c r="N111" s="124">
        <f t="shared" si="53"/>
        <v>7.7785822627336076E-2</v>
      </c>
      <c r="O111" s="158">
        <f t="shared" si="26"/>
        <v>5.7824380869319306E-2</v>
      </c>
      <c r="P111" s="158">
        <f t="shared" si="54"/>
        <v>6.0259264507057486E-2</v>
      </c>
    </row>
    <row r="112" spans="1:16" x14ac:dyDescent="0.2">
      <c r="A112" s="78" t="s">
        <v>409</v>
      </c>
      <c r="B112" s="124">
        <f t="shared" si="41"/>
        <v>7.1726609822431765E-6</v>
      </c>
      <c r="C112" s="124">
        <f t="shared" si="42"/>
        <v>8.057301422812387E-6</v>
      </c>
      <c r="D112" s="124">
        <f t="shared" si="43"/>
        <v>1.1833471749741833E-5</v>
      </c>
      <c r="E112" s="124">
        <f t="shared" si="44"/>
        <v>5.85795113774521E-6</v>
      </c>
      <c r="F112" s="124">
        <f t="shared" si="45"/>
        <v>4.3724948787422138E-6</v>
      </c>
      <c r="G112" s="124">
        <f t="shared" si="46"/>
        <v>5.0660195789131675E-6</v>
      </c>
      <c r="H112" s="124">
        <f t="shared" si="47"/>
        <v>4.7866244494684415E-6</v>
      </c>
      <c r="I112" s="124">
        <f t="shared" si="48"/>
        <v>5.0868840904501032E-6</v>
      </c>
      <c r="J112" s="124">
        <f t="shared" si="49"/>
        <v>0</v>
      </c>
      <c r="K112" s="124">
        <f t="shared" si="50"/>
        <v>0</v>
      </c>
      <c r="L112" s="124">
        <f t="shared" si="51"/>
        <v>0</v>
      </c>
      <c r="M112" s="124">
        <f t="shared" si="52"/>
        <v>0</v>
      </c>
      <c r="N112" s="124">
        <f t="shared" si="53"/>
        <v>0</v>
      </c>
      <c r="O112" s="158">
        <f t="shared" si="26"/>
        <v>0</v>
      </c>
      <c r="P112" s="158">
        <f t="shared" si="54"/>
        <v>0</v>
      </c>
    </row>
    <row r="113" spans="1:16" x14ac:dyDescent="0.2">
      <c r="A113" s="78" t="s">
        <v>410</v>
      </c>
      <c r="B113" s="124">
        <f t="shared" si="41"/>
        <v>1.3267287665797949E-2</v>
      </c>
      <c r="C113" s="124">
        <f t="shared" si="42"/>
        <v>1.4510107347037947E-2</v>
      </c>
      <c r="D113" s="124">
        <f t="shared" si="43"/>
        <v>1.7253486018571559E-2</v>
      </c>
      <c r="E113" s="124">
        <f t="shared" si="44"/>
        <v>1.2619122926014296E-2</v>
      </c>
      <c r="F113" s="124">
        <f t="shared" si="45"/>
        <v>1.3121793215887724E-2</v>
      </c>
      <c r="G113" s="124">
        <f t="shared" si="46"/>
        <v>1.2927249690353694E-2</v>
      </c>
      <c r="H113" s="124">
        <f t="shared" si="47"/>
        <v>1.3537929482961855E-2</v>
      </c>
      <c r="I113" s="124">
        <f t="shared" si="48"/>
        <v>1.4715360333897049E-2</v>
      </c>
      <c r="J113" s="124">
        <f t="shared" si="49"/>
        <v>1.3618682237846146E-2</v>
      </c>
      <c r="K113" s="124">
        <f t="shared" si="50"/>
        <v>1.5340172790185983E-2</v>
      </c>
      <c r="L113" s="124">
        <f t="shared" si="51"/>
        <v>1.4166345419405233E-2</v>
      </c>
      <c r="M113" s="124">
        <f t="shared" si="52"/>
        <v>1.3819184277944143E-2</v>
      </c>
      <c r="N113" s="124">
        <f t="shared" si="53"/>
        <v>1.4756247834439561E-2</v>
      </c>
      <c r="O113" s="158">
        <f t="shared" si="26"/>
        <v>1.2139883883585703E-2</v>
      </c>
      <c r="P113" s="158">
        <f t="shared" si="54"/>
        <v>9.0598953274309245E-3</v>
      </c>
    </row>
    <row r="114" spans="1:16" x14ac:dyDescent="0.2">
      <c r="A114" s="78" t="s">
        <v>411</v>
      </c>
      <c r="B114" s="124">
        <f t="shared" si="41"/>
        <v>2.2312461908080557E-2</v>
      </c>
      <c r="C114" s="124">
        <f t="shared" si="42"/>
        <v>2.3611158300233508E-2</v>
      </c>
      <c r="D114" s="124">
        <f t="shared" si="43"/>
        <v>2.5701863899415006E-2</v>
      </c>
      <c r="E114" s="124">
        <f t="shared" si="44"/>
        <v>2.6118999089221419E-2</v>
      </c>
      <c r="F114" s="124">
        <f t="shared" si="45"/>
        <v>2.6851585095511166E-2</v>
      </c>
      <c r="G114" s="124">
        <f t="shared" si="46"/>
        <v>2.7869239108056696E-2</v>
      </c>
      <c r="H114" s="124">
        <f t="shared" si="47"/>
        <v>2.4119012215668038E-2</v>
      </c>
      <c r="I114" s="124">
        <f t="shared" si="48"/>
        <v>2.1824029260726921E-2</v>
      </c>
      <c r="J114" s="124">
        <f t="shared" si="49"/>
        <v>1.9835321057731947E-2</v>
      </c>
      <c r="K114" s="124">
        <f t="shared" si="50"/>
        <v>1.8861385205539798E-2</v>
      </c>
      <c r="L114" s="124">
        <f t="shared" si="51"/>
        <v>1.8493111063439024E-2</v>
      </c>
      <c r="M114" s="124">
        <f t="shared" si="52"/>
        <v>1.7101771929694955E-2</v>
      </c>
      <c r="N114" s="124">
        <f t="shared" si="53"/>
        <v>1.6141352882368322E-2</v>
      </c>
      <c r="O114" s="158">
        <f t="shared" si="26"/>
        <v>1.5483412729978193E-2</v>
      </c>
      <c r="P114" s="158">
        <f t="shared" si="54"/>
        <v>1.4734056471276584E-2</v>
      </c>
    </row>
    <row r="115" spans="1:16" x14ac:dyDescent="0.2">
      <c r="A115" s="78" t="s">
        <v>412</v>
      </c>
      <c r="B115" s="124">
        <f t="shared" si="41"/>
        <v>6.4378794051318474E-4</v>
      </c>
      <c r="C115" s="124">
        <f t="shared" si="42"/>
        <v>7.56405552831572E-4</v>
      </c>
      <c r="D115" s="124">
        <f t="shared" si="43"/>
        <v>9.0721205043085731E-4</v>
      </c>
      <c r="E115" s="124">
        <f t="shared" si="44"/>
        <v>9.1256192611641402E-4</v>
      </c>
      <c r="F115" s="124">
        <f t="shared" si="45"/>
        <v>7.5691164399573768E-4</v>
      </c>
      <c r="G115" s="124">
        <f t="shared" si="46"/>
        <v>7.3566391579428666E-4</v>
      </c>
      <c r="H115" s="124">
        <f t="shared" si="47"/>
        <v>7.3801302026480777E-4</v>
      </c>
      <c r="I115" s="124">
        <f t="shared" si="48"/>
        <v>7.4227739191037943E-4</v>
      </c>
      <c r="J115" s="124">
        <f t="shared" si="49"/>
        <v>6.8376110552676838E-4</v>
      </c>
      <c r="K115" s="124">
        <f t="shared" si="50"/>
        <v>7.11900886890579E-4</v>
      </c>
      <c r="L115" s="124">
        <f t="shared" si="51"/>
        <v>1.2856017127906988E-3</v>
      </c>
      <c r="M115" s="124">
        <f t="shared" si="52"/>
        <v>8.7187242349528603E-4</v>
      </c>
      <c r="N115" s="124">
        <f t="shared" si="53"/>
        <v>9.2318975392537703E-4</v>
      </c>
      <c r="O115" s="158">
        <f t="shared" si="26"/>
        <v>6.704444093456873E-4</v>
      </c>
      <c r="P115" s="158">
        <f t="shared" si="54"/>
        <v>5.0518575034947343E-4</v>
      </c>
    </row>
    <row r="116" spans="1:16" x14ac:dyDescent="0.2">
      <c r="A116" s="78" t="s">
        <v>413</v>
      </c>
      <c r="B116" s="124">
        <f t="shared" si="41"/>
        <v>1.6866971900120584E-3</v>
      </c>
      <c r="C116" s="124">
        <f t="shared" si="42"/>
        <v>1.0664937156013485E-3</v>
      </c>
      <c r="D116" s="124">
        <f t="shared" si="43"/>
        <v>1.1901431799808404E-3</v>
      </c>
      <c r="E116" s="124">
        <f t="shared" si="44"/>
        <v>1.1592849954594239E-3</v>
      </c>
      <c r="F116" s="124">
        <f t="shared" si="45"/>
        <v>1.1763353787402288E-3</v>
      </c>
      <c r="G116" s="124">
        <f t="shared" si="46"/>
        <v>1.0143292224965305E-3</v>
      </c>
      <c r="H116" s="124">
        <f t="shared" si="47"/>
        <v>1.2262688259780236E-3</v>
      </c>
      <c r="I116" s="124">
        <f t="shared" si="48"/>
        <v>1.1132967205493671E-3</v>
      </c>
      <c r="J116" s="124">
        <f t="shared" si="49"/>
        <v>1.1700844115620766E-3</v>
      </c>
      <c r="K116" s="124">
        <f t="shared" si="50"/>
        <v>1.1422719864366581E-3</v>
      </c>
      <c r="L116" s="124">
        <f t="shared" si="51"/>
        <v>1.1441831048166914E-3</v>
      </c>
      <c r="M116" s="124">
        <f t="shared" si="52"/>
        <v>9.4421533962668429E-4</v>
      </c>
      <c r="N116" s="124">
        <f t="shared" si="53"/>
        <v>7.6777841666304141E-4</v>
      </c>
      <c r="O116" s="158">
        <f t="shared" si="26"/>
        <v>1.0635824692770601E-3</v>
      </c>
      <c r="P116" s="158">
        <f t="shared" si="54"/>
        <v>7.7413342279117488E-4</v>
      </c>
    </row>
    <row r="117" spans="1:16" ht="9" customHeight="1" x14ac:dyDescent="0.2">
      <c r="B117" s="124"/>
      <c r="C117" s="124"/>
      <c r="D117" s="124"/>
      <c r="E117" s="124"/>
      <c r="F117" s="124"/>
      <c r="G117" s="124"/>
      <c r="H117" s="124"/>
      <c r="I117" s="124"/>
      <c r="J117" s="124"/>
      <c r="K117" s="124"/>
      <c r="L117" s="124"/>
      <c r="M117" s="125"/>
      <c r="N117" s="125"/>
      <c r="O117" s="158"/>
      <c r="P117" s="158"/>
    </row>
    <row r="118" spans="1:16" x14ac:dyDescent="0.2">
      <c r="A118" s="75" t="s">
        <v>414</v>
      </c>
      <c r="B118" s="127">
        <f>B37/$B$157</f>
        <v>9.0264066237892148E-4</v>
      </c>
      <c r="C118" s="127">
        <f>C37/$C$157</f>
        <v>1.0588398999970899E-3</v>
      </c>
      <c r="D118" s="127">
        <f>D37/$D$157</f>
        <v>1.339980825580021E-3</v>
      </c>
      <c r="E118" s="127">
        <f>E37/$E$157</f>
        <v>1.3643000407053839E-3</v>
      </c>
      <c r="F118" s="127">
        <f>F37/$F$157</f>
        <v>1.4086399516661467E-3</v>
      </c>
      <c r="G118" s="127">
        <f>G37/$G$157</f>
        <v>1.4417018860105372E-3</v>
      </c>
      <c r="H118" s="127">
        <f>H37/$H$157</f>
        <v>1.2530457662806383E-3</v>
      </c>
      <c r="I118" s="127">
        <f>I37/$I$157</f>
        <v>1.4144586229065058E-3</v>
      </c>
      <c r="J118" s="127">
        <f>J37/$J$157</f>
        <v>1.3703101836688785E-3</v>
      </c>
      <c r="K118" s="127">
        <f>K37/$K$157</f>
        <v>1.4225414906271028E-3</v>
      </c>
      <c r="L118" s="127">
        <f>L37/$L$157</f>
        <v>1.2354744610539694E-3</v>
      </c>
      <c r="M118" s="127">
        <f>M37/$M$157</f>
        <v>1.1571341893016091E-3</v>
      </c>
      <c r="N118" s="127">
        <f>N37/$N$157</f>
        <v>1.1791491256315813E-3</v>
      </c>
      <c r="O118" s="157">
        <f t="shared" si="26"/>
        <v>1.1984450618202573E-3</v>
      </c>
      <c r="P118" s="157">
        <f>P37/$P$157</f>
        <v>1.3881589720356169E-3</v>
      </c>
    </row>
    <row r="119" spans="1:16" x14ac:dyDescent="0.2">
      <c r="A119" s="78" t="s">
        <v>415</v>
      </c>
      <c r="B119" s="124">
        <f>B38/$B$157</f>
        <v>2.248422940599236E-4</v>
      </c>
      <c r="C119" s="124">
        <f>C38/$C$157</f>
        <v>8.0004409597669607E-4</v>
      </c>
      <c r="D119" s="124">
        <f>D38/$D$157</f>
        <v>1.0112604351521855E-3</v>
      </c>
      <c r="E119" s="124">
        <f>E38/$E$157</f>
        <v>9.6467462098159969E-4</v>
      </c>
      <c r="F119" s="124">
        <f>F38/$F$157</f>
        <v>9.9736793765678195E-4</v>
      </c>
      <c r="G119" s="124">
        <f>G38/$G$157</f>
        <v>1.040352475096995E-3</v>
      </c>
      <c r="H119" s="124">
        <f>H38/$H$157</f>
        <v>9.262922784418824E-4</v>
      </c>
      <c r="I119" s="124">
        <f>I38/$I$157</f>
        <v>1.0916747085345803E-3</v>
      </c>
      <c r="J119" s="124">
        <f>J38/$J$157</f>
        <v>9.7330326573514907E-4</v>
      </c>
      <c r="K119" s="124">
        <f>K38/$K$157</f>
        <v>9.977262433022425E-4</v>
      </c>
      <c r="L119" s="124">
        <f>L38/$L$157</f>
        <v>7.8617272731703876E-4</v>
      </c>
      <c r="M119" s="124">
        <f>M38/$M$157</f>
        <v>7.8540498420025143E-4</v>
      </c>
      <c r="N119" s="124">
        <f>N38/$N$157</f>
        <v>8.2357756849527498E-4</v>
      </c>
      <c r="O119" s="158">
        <f t="shared" si="26"/>
        <v>8.450872181018119E-4</v>
      </c>
      <c r="P119" s="158">
        <f>P38/$P$157</f>
        <v>0</v>
      </c>
    </row>
    <row r="120" spans="1:16" x14ac:dyDescent="0.2">
      <c r="A120" s="78" t="s">
        <v>416</v>
      </c>
      <c r="B120" s="124">
        <f>B39/$B$157</f>
        <v>6.7779836831899788E-4</v>
      </c>
      <c r="C120" s="124">
        <f>C39/$C$157</f>
        <v>2.5879580402039386E-4</v>
      </c>
      <c r="D120" s="124">
        <f>D39/$D$157</f>
        <v>3.2872039042783553E-4</v>
      </c>
      <c r="E120" s="124">
        <f>E39/$E$157</f>
        <v>3.9962541972378424E-4</v>
      </c>
      <c r="F120" s="124">
        <f>F39/$F$157</f>
        <v>4.112720140093647E-4</v>
      </c>
      <c r="G120" s="124">
        <f>G39/$G$157</f>
        <v>4.0134941091354224E-4</v>
      </c>
      <c r="H120" s="124">
        <f>H39/$H$157</f>
        <v>3.2675348783875577E-4</v>
      </c>
      <c r="I120" s="124">
        <f>I39/$I$157</f>
        <v>3.227839143719255E-4</v>
      </c>
      <c r="J120" s="124">
        <f>J39/$J$157</f>
        <v>3.9700691793372956E-4</v>
      </c>
      <c r="K120" s="124">
        <f>K39/$K$157</f>
        <v>4.2481524732486029E-4</v>
      </c>
      <c r="L120" s="124">
        <f>L39/$L$157</f>
        <v>4.4930173373693052E-4</v>
      </c>
      <c r="M120" s="124">
        <f>M39/$M$157</f>
        <v>3.7172920510135761E-4</v>
      </c>
      <c r="N120" s="124">
        <f>N39/$N$157</f>
        <v>3.5557155713630633E-4</v>
      </c>
      <c r="O120" s="158">
        <f t="shared" si="26"/>
        <v>3.5335784371844526E-4</v>
      </c>
      <c r="P120" s="158">
        <f>P39/$P$157</f>
        <v>1.3881589720356169E-3</v>
      </c>
    </row>
    <row r="121" spans="1:16" ht="9" customHeight="1" x14ac:dyDescent="0.2">
      <c r="B121" s="124"/>
      <c r="C121" s="124"/>
      <c r="D121" s="124"/>
      <c r="E121" s="124"/>
      <c r="F121" s="124"/>
      <c r="G121" s="124"/>
      <c r="H121" s="124"/>
      <c r="I121" s="124"/>
      <c r="J121" s="124"/>
      <c r="K121" s="124"/>
      <c r="L121" s="124"/>
      <c r="M121" s="125"/>
      <c r="N121" s="125"/>
      <c r="O121" s="158"/>
      <c r="P121" s="158"/>
    </row>
    <row r="122" spans="1:16" x14ac:dyDescent="0.2">
      <c r="A122" s="75" t="s">
        <v>417</v>
      </c>
      <c r="B122" s="127">
        <f>B41/$B$157</f>
        <v>1.6333632805812275E-2</v>
      </c>
      <c r="C122" s="127">
        <f>C41/$C$157</f>
        <v>1.9337871033301094E-2</v>
      </c>
      <c r="D122" s="127">
        <f>D41/$D$157</f>
        <v>2.1072907741454788E-2</v>
      </c>
      <c r="E122" s="127">
        <f>E41/$E$157</f>
        <v>2.0817832830287101E-2</v>
      </c>
      <c r="F122" s="127">
        <f>F41/$F$157</f>
        <v>2.0046738706092145E-2</v>
      </c>
      <c r="G122" s="127">
        <f>G41/$G$157</f>
        <v>2.0000157522015404E-2</v>
      </c>
      <c r="H122" s="127">
        <f>H41/$H$157</f>
        <v>2.0910018961009521E-2</v>
      </c>
      <c r="I122" s="127">
        <f>I41/$I$157</f>
        <v>2.1071328347481738E-2</v>
      </c>
      <c r="J122" s="127">
        <f>J41/$J$157</f>
        <v>2.2337868376777942E-2</v>
      </c>
      <c r="K122" s="127">
        <f>K41/$K$157</f>
        <v>2.1527373839869586E-2</v>
      </c>
      <c r="L122" s="127">
        <f>L41/$L$157</f>
        <v>2.1728925548353591E-2</v>
      </c>
      <c r="M122" s="127">
        <f>M41/$M$157</f>
        <v>2.2871120920250582E-2</v>
      </c>
      <c r="N122" s="127">
        <f>N41/$N$157</f>
        <v>2.3589480107675247E-2</v>
      </c>
      <c r="O122" s="157">
        <f t="shared" si="26"/>
        <v>2.3537601277757513E-2</v>
      </c>
      <c r="P122" s="157">
        <f>P41/$P$157</f>
        <v>2.343979016763759E-2</v>
      </c>
    </row>
    <row r="123" spans="1:16" x14ac:dyDescent="0.2">
      <c r="A123" s="78" t="s">
        <v>418</v>
      </c>
      <c r="B123" s="124">
        <f>B42/$B$157</f>
        <v>4.0008104142387809E-3</v>
      </c>
      <c r="C123" s="124">
        <f>C42/$C$157</f>
        <v>4.6430292561068344E-3</v>
      </c>
      <c r="D123" s="124">
        <f>D42/$D$157</f>
        <v>5.4902904602555196E-3</v>
      </c>
      <c r="E123" s="124">
        <f>E42/$E$157</f>
        <v>5.075199135930809E-3</v>
      </c>
      <c r="F123" s="124">
        <f>F42/$F$157</f>
        <v>4.5230240258363752E-3</v>
      </c>
      <c r="G123" s="124">
        <f>G42/$G$157</f>
        <v>3.7920397380663273E-3</v>
      </c>
      <c r="H123" s="124">
        <f>H42/$H$157</f>
        <v>4.0746241185437284E-3</v>
      </c>
      <c r="I123" s="124">
        <f>I42/$I$157</f>
        <v>3.6789925063549509E-3</v>
      </c>
      <c r="J123" s="124">
        <f>J42/$J$157</f>
        <v>4.5724809206342792E-3</v>
      </c>
      <c r="K123" s="124">
        <f>K42/$K$157</f>
        <v>3.8915672089571492E-3</v>
      </c>
      <c r="L123" s="124">
        <f>L42/$L$157</f>
        <v>3.2240436158451138E-3</v>
      </c>
      <c r="M123" s="124">
        <f>M42/$M$157</f>
        <v>3.6198285363892063E-3</v>
      </c>
      <c r="N123" s="124">
        <f>N42/$N$157</f>
        <v>4.1973043591273787E-3</v>
      </c>
      <c r="O123" s="158">
        <f t="shared" si="26"/>
        <v>4.0781201959024741E-3</v>
      </c>
      <c r="P123" s="158">
        <f>P42/$P$157</f>
        <v>5.3738745557571511E-3</v>
      </c>
    </row>
    <row r="124" spans="1:16" x14ac:dyDescent="0.2">
      <c r="A124" s="78" t="s">
        <v>419</v>
      </c>
      <c r="B124" s="124">
        <f>B43/$B$157</f>
        <v>9.0449860594515926E-3</v>
      </c>
      <c r="C124" s="124">
        <f>C43/$C$157</f>
        <v>1.1305567108816649E-2</v>
      </c>
      <c r="D124" s="124">
        <f>D43/$D$157</f>
        <v>1.1701845829783569E-2</v>
      </c>
      <c r="E124" s="124">
        <f>E43/$E$157</f>
        <v>1.1436807140318989E-2</v>
      </c>
      <c r="F124" s="124">
        <f>F43/$F$157</f>
        <v>1.1294579807398701E-2</v>
      </c>
      <c r="G124" s="124">
        <f>G43/$G$157</f>
        <v>1.1918748101866015E-2</v>
      </c>
      <c r="H124" s="124">
        <f>H43/$H$157</f>
        <v>1.2145162551238582E-2</v>
      </c>
      <c r="I124" s="124">
        <f>I43/$I$157</f>
        <v>1.2577484355040065E-2</v>
      </c>
      <c r="J124" s="124">
        <f>J43/$J$157</f>
        <v>1.2798824955856151E-2</v>
      </c>
      <c r="K124" s="124">
        <f>K43/$K$157</f>
        <v>1.3006197018156333E-2</v>
      </c>
      <c r="L124" s="124">
        <f>L43/$L$157</f>
        <v>1.3675258039391127E-2</v>
      </c>
      <c r="M124" s="124">
        <f>M43/$M$157</f>
        <v>1.4715089162446241E-2</v>
      </c>
      <c r="N124" s="124">
        <f>N43/$N$157</f>
        <v>1.4694116928335117E-2</v>
      </c>
      <c r="O124" s="158">
        <f t="shared" si="26"/>
        <v>1.4495740670702422E-2</v>
      </c>
      <c r="P124" s="158">
        <f>P43/$P$157</f>
        <v>1.3453392308075627E-2</v>
      </c>
    </row>
    <row r="125" spans="1:16" x14ac:dyDescent="0.2">
      <c r="A125" s="78" t="s">
        <v>420</v>
      </c>
      <c r="B125" s="124">
        <f>B44/$B$157</f>
        <v>3.2125993887208736E-3</v>
      </c>
      <c r="C125" s="124">
        <f>C44/$C$157</f>
        <v>3.28767693926577E-3</v>
      </c>
      <c r="D125" s="124">
        <f>D44/$D$157</f>
        <v>3.775736447071618E-3</v>
      </c>
      <c r="E125" s="124">
        <f>E44/$E$157</f>
        <v>4.0440055148222931E-3</v>
      </c>
      <c r="F125" s="124">
        <f>F44/$F$157</f>
        <v>4.1314871505885743E-3</v>
      </c>
      <c r="G125" s="124">
        <f>G44/$G$157</f>
        <v>4.1942748466596291E-3</v>
      </c>
      <c r="H125" s="124">
        <f>H44/$H$157</f>
        <v>4.5938924238413149E-3</v>
      </c>
      <c r="I125" s="124">
        <f>I44/$I$157</f>
        <v>4.7204815223177545E-3</v>
      </c>
      <c r="J125" s="124">
        <f>J44/$J$157</f>
        <v>4.8715563487590928E-3</v>
      </c>
      <c r="K125" s="124">
        <f>K44/$K$157</f>
        <v>4.5408313991886313E-3</v>
      </c>
      <c r="L125" s="124">
        <f>L44/$L$157</f>
        <v>4.7442339955300322E-3</v>
      </c>
      <c r="M125" s="124">
        <f>M44/$M$157</f>
        <v>4.4533800565267224E-3</v>
      </c>
      <c r="N125" s="124">
        <f>N44/$N$157</f>
        <v>4.6221970182619655E-3</v>
      </c>
      <c r="O125" s="158">
        <f t="shared" si="26"/>
        <v>4.8838399256608926E-3</v>
      </c>
      <c r="P125" s="158">
        <f>P44/$P$157</f>
        <v>4.5409363916539937E-3</v>
      </c>
    </row>
    <row r="126" spans="1:16" x14ac:dyDescent="0.2">
      <c r="A126" s="78" t="s">
        <v>421</v>
      </c>
      <c r="B126" s="124">
        <f>B45/$B$157</f>
        <v>7.5236943401027067E-5</v>
      </c>
      <c r="C126" s="124">
        <f>C45/$C$157</f>
        <v>1.0159772911184155E-4</v>
      </c>
      <c r="D126" s="124">
        <f>D45/$D$157</f>
        <v>1.0503500434408165E-4</v>
      </c>
      <c r="E126" s="124">
        <f>E45/$E$157</f>
        <v>2.6182103921501136E-4</v>
      </c>
      <c r="F126" s="124">
        <f>F45/$F$157</f>
        <v>9.7647722268493829E-5</v>
      </c>
      <c r="G126" s="124">
        <f>G45/$G$157</f>
        <v>9.5094835423433402E-5</v>
      </c>
      <c r="H126" s="124">
        <f>H45/$H$157</f>
        <v>9.6339867385898011E-5</v>
      </c>
      <c r="I126" s="124">
        <f>I45/$I$157</f>
        <v>9.4369963768971087E-5</v>
      </c>
      <c r="J126" s="124">
        <f>J45/$J$157</f>
        <v>9.5006151528418927E-5</v>
      </c>
      <c r="K126" s="124">
        <f>K45/$K$157</f>
        <v>8.8778213567470982E-5</v>
      </c>
      <c r="L126" s="124">
        <f>L45/$L$157</f>
        <v>8.5389897587319458E-5</v>
      </c>
      <c r="M126" s="124">
        <f>M45/$M$157</f>
        <v>8.2823164888415465E-5</v>
      </c>
      <c r="N126" s="124">
        <f>N45/$N$157</f>
        <v>7.5861801950784206E-5</v>
      </c>
      <c r="O126" s="158">
        <f t="shared" si="26"/>
        <v>7.9900485491725452E-5</v>
      </c>
      <c r="P126" s="158">
        <f>P45/$P$157</f>
        <v>7.1586912150818787E-5</v>
      </c>
    </row>
    <row r="127" spans="1:16" ht="8.25" customHeight="1" x14ac:dyDescent="0.2">
      <c r="B127" s="124"/>
      <c r="C127" s="124"/>
      <c r="D127" s="124"/>
      <c r="E127" s="124"/>
      <c r="F127" s="124"/>
      <c r="G127" s="124"/>
      <c r="H127" s="124"/>
      <c r="I127" s="124"/>
      <c r="J127" s="124"/>
      <c r="K127" s="124"/>
      <c r="L127" s="124"/>
      <c r="M127" s="125"/>
      <c r="N127" s="125"/>
      <c r="O127" s="158"/>
      <c r="P127" s="158"/>
    </row>
    <row r="128" spans="1:16" x14ac:dyDescent="0.2">
      <c r="A128" s="75" t="s">
        <v>99</v>
      </c>
      <c r="B128" s="127">
        <f>B47/$B$157</f>
        <v>4.976408112642941E-2</v>
      </c>
      <c r="C128" s="127">
        <f>C47/$C$157</f>
        <v>5.6753148232637808E-2</v>
      </c>
      <c r="D128" s="127">
        <f>D47/$D$157</f>
        <v>6.3567774873119057E-2</v>
      </c>
      <c r="E128" s="127">
        <f>E47/$E$157</f>
        <v>6.3100602247492268E-2</v>
      </c>
      <c r="F128" s="127">
        <f>F47/$F$157</f>
        <v>6.3416892207842135E-2</v>
      </c>
      <c r="G128" s="127">
        <f>G47/$G$157</f>
        <v>6.5790048958557307E-2</v>
      </c>
      <c r="H128" s="127">
        <f>H47/$H$157</f>
        <v>6.5251791426080591E-2</v>
      </c>
      <c r="I128" s="127">
        <f>I47/$I$157</f>
        <v>6.3160464410700792E-2</v>
      </c>
      <c r="J128" s="127">
        <f>J47/$J$157</f>
        <v>6.4945466762003537E-2</v>
      </c>
      <c r="K128" s="127">
        <f>K47/$K$157</f>
        <v>6.3289797850020577E-2</v>
      </c>
      <c r="L128" s="127">
        <f>L47/$L$157</f>
        <v>6.2111261579113758E-2</v>
      </c>
      <c r="M128" s="127">
        <f>M47/$M$157</f>
        <v>6.3632689369691506E-2</v>
      </c>
      <c r="N128" s="127">
        <f>N47/$N$157</f>
        <v>6.3731940522119127E-2</v>
      </c>
      <c r="O128" s="157">
        <f t="shared" si="26"/>
        <v>6.8343358019729031E-2</v>
      </c>
      <c r="P128" s="157">
        <f>P47/$P$157</f>
        <v>6.650324737006813E-2</v>
      </c>
    </row>
    <row r="129" spans="1:16" x14ac:dyDescent="0.2">
      <c r="A129" s="78" t="s">
        <v>422</v>
      </c>
      <c r="B129" s="127"/>
      <c r="C129" s="127"/>
      <c r="D129" s="127"/>
      <c r="E129" s="127"/>
      <c r="F129" s="127"/>
      <c r="G129" s="124">
        <f>G48/$G$157</f>
        <v>2.0893052030264355E-5</v>
      </c>
      <c r="H129" s="124">
        <f>H48/$H$157</f>
        <v>1.4219090276362136E-4</v>
      </c>
      <c r="I129" s="124">
        <f>I48/$I$157</f>
        <v>4.5996083415114636E-4</v>
      </c>
      <c r="J129" s="124">
        <f>J48/$J$157</f>
        <v>6.7444196553103611E-4</v>
      </c>
      <c r="K129" s="124">
        <f>K48/$K$157</f>
        <v>6.8072759590425693E-4</v>
      </c>
      <c r="L129" s="124">
        <f>L48/$L$157</f>
        <v>8.7944590043908416E-4</v>
      </c>
      <c r="M129" s="124">
        <f>M48/$M$157</f>
        <v>9.3303576796228038E-4</v>
      </c>
      <c r="N129" s="124">
        <f>N48/$N$157</f>
        <v>1.0200532982400064E-3</v>
      </c>
      <c r="O129" s="158">
        <f t="shared" si="26"/>
        <v>8.7019141405625421E-4</v>
      </c>
      <c r="P129" s="158">
        <f>P48/$P$157</f>
        <v>7.9158010307665231E-4</v>
      </c>
    </row>
    <row r="130" spans="1:16" x14ac:dyDescent="0.2">
      <c r="A130" s="78" t="s">
        <v>423</v>
      </c>
      <c r="B130" s="124">
        <f>B49/$B$157</f>
        <v>4.3197151726026726E-3</v>
      </c>
      <c r="C130" s="124">
        <f>C49/$C$157</f>
        <v>6.3708424357919588E-3</v>
      </c>
      <c r="D130" s="124">
        <f>D49/$D$157</f>
        <v>8.4614847162038063E-3</v>
      </c>
      <c r="E130" s="124">
        <f>E49/$E$157</f>
        <v>6.5864747323746394E-3</v>
      </c>
      <c r="F130" s="124">
        <f>F49/$F$157</f>
        <v>6.5793092587085426E-3</v>
      </c>
      <c r="G130" s="124">
        <f>G49/$G$157</f>
        <v>1.0347333865224987E-2</v>
      </c>
      <c r="H130" s="124">
        <f>H49/$H$157</f>
        <v>9.0721697665472768E-3</v>
      </c>
      <c r="I130" s="124">
        <f>I49/$I$157</f>
        <v>8.7172518614451484E-3</v>
      </c>
      <c r="J130" s="124">
        <f>J49/$J$157</f>
        <v>9.0325965985436872E-3</v>
      </c>
      <c r="K130" s="124">
        <f>K49/$K$157</f>
        <v>9.064053148860822E-3</v>
      </c>
      <c r="L130" s="124">
        <f>L49/$L$157</f>
        <v>9.0043121907365832E-3</v>
      </c>
      <c r="M130" s="124">
        <f>M49/$M$157</f>
        <v>9.263283150941562E-3</v>
      </c>
      <c r="N130" s="124">
        <f>N49/$N$157</f>
        <v>8.9976023806265688E-3</v>
      </c>
      <c r="O130" s="158">
        <f t="shared" si="26"/>
        <v>8.0060949575371399E-3</v>
      </c>
      <c r="P130" s="158">
        <f>P49/$P$157</f>
        <v>9.4288941232198564E-3</v>
      </c>
    </row>
    <row r="131" spans="1:16" x14ac:dyDescent="0.2">
      <c r="A131" s="78" t="s">
        <v>424</v>
      </c>
      <c r="B131" s="124">
        <f>B50/$B$157</f>
        <v>1.0426052618487686E-4</v>
      </c>
      <c r="C131" s="124">
        <f>C50/$C$157</f>
        <v>1.1737712835436011E-4</v>
      </c>
      <c r="D131" s="124">
        <f>D50/$D$157</f>
        <v>1.3873507906378017E-4</v>
      </c>
      <c r="E131" s="124">
        <f>E50/$E$157</f>
        <v>1.4942552456462412E-4</v>
      </c>
      <c r="F131" s="124">
        <f>F50/$F$157</f>
        <v>1.5335674480644441E-4</v>
      </c>
      <c r="G131" s="124">
        <f>G50/$G$157</f>
        <v>1.4508754890318125E-4</v>
      </c>
      <c r="H131" s="124">
        <f>H50/$H$157</f>
        <v>1.4482957977105941E-4</v>
      </c>
      <c r="I131" s="124">
        <f>I50/$I$157</f>
        <v>1.3970016120170407E-4</v>
      </c>
      <c r="J131" s="124">
        <f>J50/$J$157</f>
        <v>1.4838766645552105E-4</v>
      </c>
      <c r="K131" s="124">
        <f>K50/$K$157</f>
        <v>1.6940825981218876E-4</v>
      </c>
      <c r="L131" s="124">
        <f>L50/$L$157</f>
        <v>1.7176660982692651E-4</v>
      </c>
      <c r="M131" s="124">
        <f>M50/$M$157</f>
        <v>1.6356960116809129E-4</v>
      </c>
      <c r="N131" s="124">
        <f>N50/$N$157</f>
        <v>1.4813083306436899E-4</v>
      </c>
      <c r="O131" s="158">
        <f t="shared" si="26"/>
        <v>1.7410122947884437E-4</v>
      </c>
      <c r="P131" s="158">
        <f>P50/$P$157</f>
        <v>0</v>
      </c>
    </row>
    <row r="132" spans="1:16" x14ac:dyDescent="0.2">
      <c r="A132" s="78" t="s">
        <v>425</v>
      </c>
      <c r="B132" s="124">
        <f>B51/$B$157</f>
        <v>4.5340105427641865E-2</v>
      </c>
      <c r="C132" s="124">
        <f>C51/$C$157</f>
        <v>5.0264928668491492E-2</v>
      </c>
      <c r="D132" s="124">
        <f>D51/$D$157</f>
        <v>5.4967555077851463E-2</v>
      </c>
      <c r="E132" s="124">
        <f>E51/$E$157</f>
        <v>5.6364701990553011E-2</v>
      </c>
      <c r="F132" s="124">
        <f>F51/$F$157</f>
        <v>5.668422620432715E-2</v>
      </c>
      <c r="G132" s="124">
        <f>G51/$G$157</f>
        <v>5.5276734492398873E-2</v>
      </c>
      <c r="H132" s="124">
        <f>H51/$H$157</f>
        <v>5.5892601176998631E-2</v>
      </c>
      <c r="I132" s="124">
        <f>I51/$I$157</f>
        <v>5.3843551553902795E-2</v>
      </c>
      <c r="J132" s="124">
        <f>J51/$J$157</f>
        <v>5.5090040531473296E-2</v>
      </c>
      <c r="K132" s="124">
        <f>K51/$K$157</f>
        <v>5.3375608845443311E-2</v>
      </c>
      <c r="L132" s="124">
        <f>L51/$L$157</f>
        <v>5.2055736878111158E-2</v>
      </c>
      <c r="M132" s="124">
        <f>M51/$M$157</f>
        <v>5.3272800849619571E-2</v>
      </c>
      <c r="N132" s="124">
        <f>N51/$N$157</f>
        <v>5.3566154010188181E-2</v>
      </c>
      <c r="O132" s="158">
        <f t="shared" si="26"/>
        <v>5.9292970418656797E-2</v>
      </c>
      <c r="P132" s="158">
        <f>P51/$P$157</f>
        <v>5.6282773143771614E-2</v>
      </c>
    </row>
    <row r="133" spans="1:16" ht="9.75" customHeight="1" x14ac:dyDescent="0.2">
      <c r="B133" s="124"/>
      <c r="C133" s="124"/>
      <c r="D133" s="124"/>
      <c r="E133" s="124"/>
      <c r="F133" s="124"/>
      <c r="G133" s="124"/>
      <c r="H133" s="124"/>
      <c r="I133" s="124"/>
      <c r="J133" s="124"/>
      <c r="K133" s="124"/>
      <c r="L133" s="124"/>
      <c r="M133" s="125"/>
      <c r="N133" s="125"/>
      <c r="O133" s="158"/>
      <c r="P133" s="158"/>
    </row>
    <row r="134" spans="1:16" ht="25.5" x14ac:dyDescent="0.2">
      <c r="A134" s="75" t="s">
        <v>426</v>
      </c>
      <c r="B134" s="127">
        <f>B53/$B$157</f>
        <v>1.3247347523511286E-3</v>
      </c>
      <c r="C134" s="127">
        <f>C53/$C$157</f>
        <v>1.3666623347088338E-3</v>
      </c>
      <c r="D134" s="127">
        <f>D53/$D$157</f>
        <v>2.026565885514562E-3</v>
      </c>
      <c r="E134" s="127">
        <f t="shared" ref="E134:E139" si="55">E53/$E$157</f>
        <v>1.8356275680588665E-3</v>
      </c>
      <c r="F134" s="127">
        <f t="shared" ref="F134:F139" si="56">F53/$F$157</f>
        <v>1.8995236405728783E-3</v>
      </c>
      <c r="G134" s="127">
        <f t="shared" ref="G134:G139" si="57">G53/$G$157</f>
        <v>1.8385603390270969E-3</v>
      </c>
      <c r="H134" s="127">
        <f t="shared" ref="H134:H139" si="58">H53/$H$157</f>
        <v>2.2054231367853801E-3</v>
      </c>
      <c r="I134" s="127">
        <f t="shared" ref="I134:I139" si="59">I53/$I$157</f>
        <v>2.0922152257793853E-3</v>
      </c>
      <c r="J134" s="127">
        <f t="shared" ref="J134:J139" si="60">J53/$J$157</f>
        <v>1.9745101584968216E-3</v>
      </c>
      <c r="K134" s="127">
        <f t="shared" ref="K134:K139" si="61">K53/$K$157</f>
        <v>1.7793451208115854E-3</v>
      </c>
      <c r="L134" s="127">
        <f t="shared" ref="L134:L139" si="62">L53/$L$157</f>
        <v>1.9718071125963748E-3</v>
      </c>
      <c r="M134" s="127">
        <f t="shared" ref="M134:M139" si="63">M53/$M$157</f>
        <v>1.7429018298077113E-3</v>
      </c>
      <c r="N134" s="127">
        <f t="shared" ref="N134:N139" si="64">N53/$N$157</f>
        <v>1.6838963716404613E-3</v>
      </c>
      <c r="O134" s="157">
        <f t="shared" si="26"/>
        <v>1.5137120074956176E-3</v>
      </c>
      <c r="P134" s="157">
        <f t="shared" ref="P134:P139" si="65">P53/$P$157</f>
        <v>1.3294232335140021E-3</v>
      </c>
    </row>
    <row r="135" spans="1:16" x14ac:dyDescent="0.2">
      <c r="A135" s="78" t="s">
        <v>427</v>
      </c>
      <c r="B135" s="124">
        <f>B54/$B$157</f>
        <v>1.7789067772106237E-4</v>
      </c>
      <c r="C135" s="124">
        <f>C54/$C$157</f>
        <v>2.2019152239599458E-4</v>
      </c>
      <c r="D135" s="124">
        <f>D54/$D$157</f>
        <v>3.9414802564978935E-4</v>
      </c>
      <c r="E135" s="124">
        <f t="shared" si="55"/>
        <v>2.9554701454346301E-4</v>
      </c>
      <c r="F135" s="124">
        <f t="shared" si="56"/>
        <v>3.1166279491412848E-4</v>
      </c>
      <c r="G135" s="124">
        <f t="shared" si="57"/>
        <v>2.7120747551470534E-4</v>
      </c>
      <c r="H135" s="124">
        <f t="shared" si="58"/>
        <v>4.964574252531033E-4</v>
      </c>
      <c r="I135" s="124">
        <f t="shared" si="59"/>
        <v>4.5588765403828776E-4</v>
      </c>
      <c r="J135" s="124">
        <f t="shared" si="60"/>
        <v>3.7697035276108447E-4</v>
      </c>
      <c r="K135" s="124">
        <f t="shared" si="61"/>
        <v>2.9577972162104534E-4</v>
      </c>
      <c r="L135" s="124">
        <f t="shared" si="62"/>
        <v>3.1492079218155262E-4</v>
      </c>
      <c r="M135" s="124">
        <f t="shared" si="63"/>
        <v>2.9344709939467051E-4</v>
      </c>
      <c r="N135" s="124">
        <f t="shared" si="64"/>
        <v>2.9365461725069616E-4</v>
      </c>
      <c r="O135" s="158">
        <f t="shared" si="26"/>
        <v>2.3388177317757556E-4</v>
      </c>
      <c r="P135" s="158">
        <f t="shared" si="65"/>
        <v>2.1681705766915307E-4</v>
      </c>
    </row>
    <row r="136" spans="1:16" x14ac:dyDescent="0.2">
      <c r="A136" s="78" t="s">
        <v>428</v>
      </c>
      <c r="B136" s="124">
        <f>B55/$B$157</f>
        <v>8.4463692361837965E-4</v>
      </c>
      <c r="C136" s="124">
        <f>C55/$C$157</f>
        <v>9.0465865751649364E-4</v>
      </c>
      <c r="D136" s="124">
        <f>D55/$D$157</f>
        <v>1.2454907840052968E-3</v>
      </c>
      <c r="E136" s="124">
        <f t="shared" si="55"/>
        <v>1.3175352284194653E-3</v>
      </c>
      <c r="F136" s="124">
        <f t="shared" si="56"/>
        <v>1.3001803988275597E-3</v>
      </c>
      <c r="G136" s="124">
        <f t="shared" si="57"/>
        <v>1.3046130001148056E-3</v>
      </c>
      <c r="H136" s="124">
        <f t="shared" si="58"/>
        <v>1.3974972429439245E-3</v>
      </c>
      <c r="I136" s="124">
        <f t="shared" si="59"/>
        <v>1.3769809584596084E-3</v>
      </c>
      <c r="J136" s="124">
        <f t="shared" si="60"/>
        <v>1.3098756080562656E-3</v>
      </c>
      <c r="K136" s="124">
        <f t="shared" si="61"/>
        <v>1.1908708756867242E-3</v>
      </c>
      <c r="L136" s="124">
        <f t="shared" si="62"/>
        <v>1.3697624040081562E-3</v>
      </c>
      <c r="M136" s="124">
        <f t="shared" si="63"/>
        <v>1.2000785532777186E-3</v>
      </c>
      <c r="N136" s="124">
        <f t="shared" si="64"/>
        <v>1.1019255146684369E-3</v>
      </c>
      <c r="O136" s="158">
        <f t="shared" si="26"/>
        <v>1.0286635939147045E-3</v>
      </c>
      <c r="P136" s="158">
        <f t="shared" si="65"/>
        <v>9.3898784828973627E-4</v>
      </c>
    </row>
    <row r="137" spans="1:16" x14ac:dyDescent="0.2">
      <c r="A137" s="78" t="s">
        <v>429</v>
      </c>
      <c r="B137" s="124">
        <f>B56/$B$157</f>
        <v>2.8377970917435976E-4</v>
      </c>
      <c r="C137" s="124">
        <f>C56/$C$157</f>
        <v>2.2505197464103472E-4</v>
      </c>
      <c r="D137" s="124">
        <f>D56/$D$157</f>
        <v>3.6858341053735006E-4</v>
      </c>
      <c r="E137" s="124">
        <f t="shared" si="55"/>
        <v>1.9848544228139207E-4</v>
      </c>
      <c r="F137" s="124">
        <f t="shared" si="56"/>
        <v>2.5534650720844234E-4</v>
      </c>
      <c r="G137" s="124">
        <f t="shared" si="57"/>
        <v>2.4058030647259346E-4</v>
      </c>
      <c r="H137" s="124">
        <f t="shared" si="58"/>
        <v>2.7860165482649805E-4</v>
      </c>
      <c r="I137" s="124">
        <f t="shared" si="59"/>
        <v>2.3023567949022035E-4</v>
      </c>
      <c r="J137" s="124">
        <f t="shared" si="60"/>
        <v>2.4873738722109732E-4</v>
      </c>
      <c r="K137" s="124">
        <f t="shared" si="61"/>
        <v>2.6628472849829195E-4</v>
      </c>
      <c r="L137" s="124">
        <f t="shared" si="62"/>
        <v>2.5387368790865907E-4</v>
      </c>
      <c r="M137" s="124">
        <f t="shared" si="63"/>
        <v>2.1702235412128875E-4</v>
      </c>
      <c r="N137" s="124">
        <f t="shared" si="64"/>
        <v>2.4885451682024162E-4</v>
      </c>
      <c r="O137" s="158">
        <f t="shared" si="26"/>
        <v>2.189087524514597E-4</v>
      </c>
      <c r="P137" s="158">
        <f t="shared" si="65"/>
        <v>1.7361832755511262E-4</v>
      </c>
    </row>
    <row r="138" spans="1:16" x14ac:dyDescent="0.2">
      <c r="A138" s="78" t="s">
        <v>430</v>
      </c>
      <c r="B138" s="124">
        <f>B57/$B$157</f>
        <v>1.8427441837327072E-5</v>
      </c>
      <c r="C138" s="124">
        <f>C57/$C$157</f>
        <v>1.6760180155310817E-5</v>
      </c>
      <c r="D138" s="124">
        <f>D57/$D$157</f>
        <v>1.8343665322125752E-5</v>
      </c>
      <c r="E138" s="124">
        <f t="shared" si="55"/>
        <v>2.4059882814546039E-5</v>
      </c>
      <c r="F138" s="124">
        <f t="shared" si="56"/>
        <v>3.233393962274779E-5</v>
      </c>
      <c r="G138" s="124">
        <f t="shared" si="57"/>
        <v>2.2159556924992643E-5</v>
      </c>
      <c r="H138" s="124">
        <f t="shared" si="58"/>
        <v>3.2866813761854315E-5</v>
      </c>
      <c r="I138" s="124">
        <f t="shared" si="59"/>
        <v>2.9110933791268967E-5</v>
      </c>
      <c r="J138" s="124">
        <f t="shared" si="60"/>
        <v>3.8926810458374233E-5</v>
      </c>
      <c r="K138" s="124">
        <f t="shared" si="61"/>
        <v>2.6409795005524066E-5</v>
      </c>
      <c r="L138" s="124">
        <f t="shared" si="62"/>
        <v>3.32502284980068E-5</v>
      </c>
      <c r="M138" s="124">
        <f t="shared" si="63"/>
        <v>3.2353823014033423E-5</v>
      </c>
      <c r="N138" s="124">
        <f t="shared" si="64"/>
        <v>3.9461722901086635E-5</v>
      </c>
      <c r="O138" s="158">
        <f t="shared" si="26"/>
        <v>2.9849000160873009E-5</v>
      </c>
      <c r="P138" s="158">
        <f t="shared" si="65"/>
        <v>0</v>
      </c>
    </row>
    <row r="139" spans="1:16" ht="25.5" x14ac:dyDescent="0.2">
      <c r="A139" s="78" t="s">
        <v>431</v>
      </c>
      <c r="B139" s="124"/>
      <c r="C139" s="124"/>
      <c r="D139" s="124"/>
      <c r="E139" s="159">
        <f t="shared" si="55"/>
        <v>0</v>
      </c>
      <c r="F139" s="159">
        <f t="shared" si="56"/>
        <v>0</v>
      </c>
      <c r="G139" s="159">
        <f t="shared" si="57"/>
        <v>0</v>
      </c>
      <c r="H139" s="159">
        <f t="shared" si="58"/>
        <v>0</v>
      </c>
      <c r="I139" s="159">
        <f t="shared" si="59"/>
        <v>0</v>
      </c>
      <c r="J139" s="159">
        <f t="shared" si="60"/>
        <v>0</v>
      </c>
      <c r="K139" s="159">
        <f t="shared" si="61"/>
        <v>0</v>
      </c>
      <c r="L139" s="159">
        <f t="shared" si="62"/>
        <v>0</v>
      </c>
      <c r="M139" s="159">
        <f t="shared" si="63"/>
        <v>0</v>
      </c>
      <c r="N139" s="159">
        <f t="shared" si="64"/>
        <v>0</v>
      </c>
      <c r="O139" s="160">
        <f t="shared" si="26"/>
        <v>2.4088877910046479E-6</v>
      </c>
      <c r="P139" s="160">
        <f t="shared" si="65"/>
        <v>0</v>
      </c>
    </row>
    <row r="140" spans="1:16" ht="8.25" customHeight="1" x14ac:dyDescent="0.2">
      <c r="B140" s="124"/>
      <c r="C140" s="124"/>
      <c r="D140" s="124"/>
      <c r="E140" s="124"/>
      <c r="F140" s="124"/>
      <c r="G140" s="124"/>
      <c r="H140" s="124"/>
      <c r="I140" s="124"/>
      <c r="J140" s="124"/>
      <c r="K140" s="124"/>
      <c r="L140" s="124"/>
      <c r="M140" s="125"/>
      <c r="N140" s="125"/>
      <c r="O140" s="158"/>
      <c r="P140" s="158"/>
    </row>
    <row r="141" spans="1:16" x14ac:dyDescent="0.2">
      <c r="A141" s="75" t="s">
        <v>101</v>
      </c>
      <c r="B141" s="127">
        <f t="shared" ref="B141:B146" si="66">B60/$B$157</f>
        <v>5.0880606051862086E-2</v>
      </c>
      <c r="C141" s="127">
        <f t="shared" ref="C141:C146" si="67">C60/$C$157</f>
        <v>5.5730137873328298E-2</v>
      </c>
      <c r="D141" s="127">
        <f t="shared" ref="D141:D146" si="68">D60/$D$157</f>
        <v>6.5115545310272679E-2</v>
      </c>
      <c r="E141" s="127">
        <f t="shared" ref="E141:E146" si="69">E60/$E$157</f>
        <v>6.9961121669761275E-2</v>
      </c>
      <c r="F141" s="127">
        <f t="shared" ref="F141:F146" si="70">F60/$F$157</f>
        <v>6.8236341009376353E-2</v>
      </c>
      <c r="G141" s="127">
        <f t="shared" ref="G141:G146" si="71">G60/$G$157</f>
        <v>7.0137546219331673E-2</v>
      </c>
      <c r="H141" s="127">
        <f t="shared" ref="H141:H146" si="72">H60/$H$157</f>
        <v>7.2877628313178899E-2</v>
      </c>
      <c r="I141" s="127">
        <f t="shared" ref="I141:I146" si="73">I60/$I$157</f>
        <v>7.2703767482987056E-2</v>
      </c>
      <c r="J141" s="127">
        <f t="shared" ref="J141:J146" si="74">J60/$J$157</f>
        <v>7.4441826973441677E-2</v>
      </c>
      <c r="K141" s="127">
        <f t="shared" ref="K141:K146" si="75">K60/$K$157</f>
        <v>7.2996093165895601E-2</v>
      </c>
      <c r="L141" s="127">
        <f t="shared" ref="L141:L146" si="76">L60/$L$157</f>
        <v>7.3615892164557009E-2</v>
      </c>
      <c r="M141" s="127">
        <f t="shared" ref="M141:M146" si="77">M60/$M$157</f>
        <v>7.120492665054251E-2</v>
      </c>
      <c r="N141" s="127">
        <f t="shared" ref="N141:N146" si="78">N60/$N$157</f>
        <v>7.0046381165611737E-2</v>
      </c>
      <c r="O141" s="157">
        <f t="shared" si="26"/>
        <v>6.8822248149160062E-2</v>
      </c>
      <c r="P141" s="157">
        <f t="shared" ref="P141:P146" si="79">P60/$P$157</f>
        <v>6.393174249463654E-2</v>
      </c>
    </row>
    <row r="142" spans="1:16" x14ac:dyDescent="0.2">
      <c r="A142" s="78" t="s">
        <v>432</v>
      </c>
      <c r="B142" s="124">
        <f t="shared" si="66"/>
        <v>2.6186364716201629E-5</v>
      </c>
      <c r="C142" s="124">
        <f t="shared" si="67"/>
        <v>4.8405883278190282E-5</v>
      </c>
      <c r="D142" s="124">
        <f t="shared" si="68"/>
        <v>8.5338028886014933E-5</v>
      </c>
      <c r="E142" s="124">
        <f t="shared" si="69"/>
        <v>6.177133762700009E-5</v>
      </c>
      <c r="F142" s="124">
        <f t="shared" si="70"/>
        <v>2.2756846633430891E-4</v>
      </c>
      <c r="G142" s="124">
        <f t="shared" si="71"/>
        <v>7.2572580463611296E-5</v>
      </c>
      <c r="H142" s="124">
        <f t="shared" si="72"/>
        <v>2.3497901436054405E-4</v>
      </c>
      <c r="I142" s="124">
        <f t="shared" si="73"/>
        <v>1.2987164002766474E-5</v>
      </c>
      <c r="J142" s="124">
        <f t="shared" si="74"/>
        <v>0</v>
      </c>
      <c r="K142" s="124">
        <f t="shared" si="75"/>
        <v>0</v>
      </c>
      <c r="L142" s="124">
        <f t="shared" si="76"/>
        <v>0</v>
      </c>
      <c r="M142" s="124">
        <f t="shared" si="77"/>
        <v>0</v>
      </c>
      <c r="N142" s="124">
        <f t="shared" si="78"/>
        <v>0</v>
      </c>
      <c r="O142" s="158">
        <f t="shared" si="26"/>
        <v>0</v>
      </c>
      <c r="P142" s="158">
        <f t="shared" si="79"/>
        <v>0</v>
      </c>
    </row>
    <row r="143" spans="1:16" x14ac:dyDescent="0.2">
      <c r="A143" s="78" t="s">
        <v>433</v>
      </c>
      <c r="B143" s="124">
        <f t="shared" si="66"/>
        <v>4.0973192553459762E-4</v>
      </c>
      <c r="C143" s="124">
        <f t="shared" si="67"/>
        <v>4.2898612228637782E-4</v>
      </c>
      <c r="D143" s="124">
        <f t="shared" si="68"/>
        <v>5.0351697954580414E-4</v>
      </c>
      <c r="E143" s="124">
        <f t="shared" si="69"/>
        <v>2.057440304926665E-4</v>
      </c>
      <c r="F143" s="124">
        <f t="shared" si="70"/>
        <v>1.9383745299863731E-4</v>
      </c>
      <c r="G143" s="124">
        <f t="shared" si="71"/>
        <v>1.9806681784414649E-4</v>
      </c>
      <c r="H143" s="124">
        <f t="shared" si="72"/>
        <v>1.977237911244292E-4</v>
      </c>
      <c r="I143" s="124">
        <f t="shared" si="73"/>
        <v>2.001918442123273E-4</v>
      </c>
      <c r="J143" s="124">
        <f t="shared" si="74"/>
        <v>2.0252182193352932E-4</v>
      </c>
      <c r="K143" s="124">
        <f t="shared" si="75"/>
        <v>2.0675194703296932E-4</v>
      </c>
      <c r="L143" s="124">
        <f t="shared" si="76"/>
        <v>2.0396246416080294E-4</v>
      </c>
      <c r="M143" s="124">
        <f t="shared" si="77"/>
        <v>1.8772671883009873E-4</v>
      </c>
      <c r="N143" s="124">
        <f t="shared" si="78"/>
        <v>1.927731997159728E-4</v>
      </c>
      <c r="O143" s="158">
        <f t="shared" si="26"/>
        <v>1.9288621136712925E-4</v>
      </c>
      <c r="P143" s="158">
        <f t="shared" si="79"/>
        <v>1.9437523342056076E-4</v>
      </c>
    </row>
    <row r="144" spans="1:16" x14ac:dyDescent="0.2">
      <c r="A144" s="78" t="s">
        <v>434</v>
      </c>
      <c r="B144" s="124">
        <f t="shared" si="66"/>
        <v>1.0693540037176649E-2</v>
      </c>
      <c r="C144" s="124">
        <f t="shared" si="67"/>
        <v>1.2506229170298326E-2</v>
      </c>
      <c r="D144" s="124">
        <f t="shared" si="68"/>
        <v>1.3480373772566589E-2</v>
      </c>
      <c r="E144" s="124">
        <f t="shared" si="69"/>
        <v>1.4078085370962166E-2</v>
      </c>
      <c r="F144" s="124">
        <f t="shared" si="70"/>
        <v>1.4392839098749064E-2</v>
      </c>
      <c r="G144" s="124">
        <f t="shared" si="71"/>
        <v>1.505801324651182E-2</v>
      </c>
      <c r="H144" s="124">
        <f t="shared" si="72"/>
        <v>1.5978371857842649E-2</v>
      </c>
      <c r="I144" s="124">
        <f t="shared" si="73"/>
        <v>1.6514706931164955E-2</v>
      </c>
      <c r="J144" s="124">
        <f t="shared" si="74"/>
        <v>1.6939527688621454E-2</v>
      </c>
      <c r="K144" s="124">
        <f t="shared" si="75"/>
        <v>1.7523214056953729E-2</v>
      </c>
      <c r="L144" s="124">
        <f t="shared" si="76"/>
        <v>1.7574520281587038E-2</v>
      </c>
      <c r="M144" s="124">
        <f t="shared" si="77"/>
        <v>1.7086899814762399E-2</v>
      </c>
      <c r="N144" s="124">
        <f t="shared" si="78"/>
        <v>1.6552709729061501E-2</v>
      </c>
      <c r="O144" s="158">
        <f t="shared" si="26"/>
        <v>1.6402199939022359E-2</v>
      </c>
      <c r="P144" s="158">
        <f t="shared" si="79"/>
        <v>1.4701185491001596E-2</v>
      </c>
    </row>
    <row r="145" spans="1:16" x14ac:dyDescent="0.2">
      <c r="A145" s="78" t="s">
        <v>435</v>
      </c>
      <c r="B145" s="124">
        <f t="shared" si="66"/>
        <v>2.6440701050122945E-3</v>
      </c>
      <c r="C145" s="124">
        <f t="shared" si="67"/>
        <v>3.365562117194913E-3</v>
      </c>
      <c r="D145" s="124">
        <f t="shared" si="68"/>
        <v>3.4191469271861287E-3</v>
      </c>
      <c r="E145" s="124">
        <f t="shared" si="69"/>
        <v>3.0875969542480198E-3</v>
      </c>
      <c r="F145" s="124">
        <f t="shared" si="70"/>
        <v>2.8101172091636348E-3</v>
      </c>
      <c r="G145" s="124">
        <f t="shared" si="71"/>
        <v>2.9301018612814277E-3</v>
      </c>
      <c r="H145" s="124">
        <f t="shared" si="72"/>
        <v>3.0471289231702274E-3</v>
      </c>
      <c r="I145" s="124">
        <f t="shared" si="73"/>
        <v>2.8070822090493107E-3</v>
      </c>
      <c r="J145" s="124">
        <f t="shared" si="74"/>
        <v>2.8587325752238539E-3</v>
      </c>
      <c r="K145" s="124">
        <f t="shared" si="75"/>
        <v>2.8306801908525394E-3</v>
      </c>
      <c r="L145" s="124">
        <f t="shared" si="76"/>
        <v>2.7650915651868369E-3</v>
      </c>
      <c r="M145" s="124">
        <f t="shared" si="77"/>
        <v>2.8019402883743749E-3</v>
      </c>
      <c r="N145" s="124">
        <f t="shared" si="78"/>
        <v>2.8265881919298176E-3</v>
      </c>
      <c r="O145" s="158">
        <f t="shared" si="26"/>
        <v>3.0498222835658589E-3</v>
      </c>
      <c r="P145" s="158">
        <f t="shared" si="79"/>
        <v>2.378119593014569E-3</v>
      </c>
    </row>
    <row r="146" spans="1:16" x14ac:dyDescent="0.2">
      <c r="A146" s="78" t="s">
        <v>436</v>
      </c>
      <c r="B146" s="124">
        <f t="shared" si="66"/>
        <v>3.7107077619422342E-2</v>
      </c>
      <c r="C146" s="124">
        <f t="shared" si="67"/>
        <v>3.9380954580270487E-2</v>
      </c>
      <c r="D146" s="124">
        <f t="shared" si="68"/>
        <v>4.7627169602088147E-2</v>
      </c>
      <c r="E146" s="124">
        <f t="shared" si="69"/>
        <v>5.2527923976431426E-2</v>
      </c>
      <c r="F146" s="124">
        <f t="shared" si="70"/>
        <v>5.0611978782130702E-2</v>
      </c>
      <c r="G146" s="124">
        <f t="shared" si="71"/>
        <v>5.1878791713230669E-2</v>
      </c>
      <c r="H146" s="124">
        <f t="shared" si="72"/>
        <v>5.3419424726681049E-2</v>
      </c>
      <c r="I146" s="124">
        <f t="shared" si="73"/>
        <v>5.3168799334557697E-2</v>
      </c>
      <c r="J146" s="124">
        <f t="shared" si="74"/>
        <v>5.4441044887662833E-2</v>
      </c>
      <c r="K146" s="124">
        <f t="shared" si="75"/>
        <v>5.2435446971056371E-2</v>
      </c>
      <c r="L146" s="124">
        <f t="shared" si="76"/>
        <v>5.3072317853622326E-2</v>
      </c>
      <c r="M146" s="124">
        <f t="shared" si="77"/>
        <v>5.1128359828575637E-2</v>
      </c>
      <c r="N146" s="124">
        <f t="shared" si="78"/>
        <v>5.0474310044904457E-2</v>
      </c>
      <c r="O146" s="158">
        <f t="shared" si="26"/>
        <v>4.9177339715204715E-2</v>
      </c>
      <c r="P146" s="158">
        <f t="shared" si="79"/>
        <v>4.6658062177199811E-2</v>
      </c>
    </row>
    <row r="147" spans="1:16" ht="9" customHeight="1" x14ac:dyDescent="0.2">
      <c r="B147" s="124"/>
      <c r="C147" s="124"/>
      <c r="D147" s="124"/>
      <c r="E147" s="124"/>
      <c r="F147" s="124"/>
      <c r="G147" s="124"/>
      <c r="H147" s="124"/>
      <c r="I147" s="124"/>
      <c r="J147" s="124"/>
      <c r="K147" s="124"/>
      <c r="L147" s="124"/>
      <c r="M147" s="125"/>
      <c r="N147" s="125"/>
      <c r="O147" s="158"/>
      <c r="P147" s="158"/>
    </row>
    <row r="148" spans="1:16" x14ac:dyDescent="0.2">
      <c r="A148" s="75" t="s">
        <v>102</v>
      </c>
      <c r="B148" s="127">
        <f>B67/$B$157</f>
        <v>5.2076761266019921E-2</v>
      </c>
      <c r="C148" s="127">
        <f>C67/$C$157</f>
        <v>5.3992659656420278E-2</v>
      </c>
      <c r="D148" s="127">
        <f>D67/$D$157</f>
        <v>6.1558573561200799E-2</v>
      </c>
      <c r="E148" s="127">
        <f>E67/$E$157</f>
        <v>6.3102748598946615E-2</v>
      </c>
      <c r="F148" s="127">
        <f>F67/$F$157</f>
        <v>6.3924683953811332E-2</v>
      </c>
      <c r="G148" s="127">
        <f>G67/$G$157</f>
        <v>6.4794503372844092E-2</v>
      </c>
      <c r="H148" s="127">
        <f>H67/$H$157</f>
        <v>6.7772532442881325E-2</v>
      </c>
      <c r="I148" s="127">
        <f>I67/$I$157</f>
        <v>6.7773676953418779E-2</v>
      </c>
      <c r="J148" s="127">
        <f>J67/$J$157</f>
        <v>6.9024741476547621E-2</v>
      </c>
      <c r="K148" s="127">
        <f>K67/$K$157</f>
        <v>6.7277062351841485E-2</v>
      </c>
      <c r="L148" s="127">
        <f>L67/$L$157</f>
        <v>6.7816623502102366E-2</v>
      </c>
      <c r="M148" s="127">
        <f>M67/$M$157</f>
        <v>7.0325708473708767E-2</v>
      </c>
      <c r="N148" s="127">
        <f>N67/$N$157</f>
        <v>7.4674122204849952E-2</v>
      </c>
      <c r="O148" s="157">
        <f t="shared" si="26"/>
        <v>7.9826769467017958E-2</v>
      </c>
      <c r="P148" s="157">
        <f>P67/$P$157</f>
        <v>7.8417146930523249E-2</v>
      </c>
    </row>
    <row r="149" spans="1:16" x14ac:dyDescent="0.2">
      <c r="A149" s="78" t="s">
        <v>437</v>
      </c>
      <c r="B149" s="124">
        <f>B68/$B$157</f>
        <v>4.2635686536282497E-2</v>
      </c>
      <c r="C149" s="124">
        <f>C68/$C$157</f>
        <v>4.4112732094036759E-2</v>
      </c>
      <c r="D149" s="124">
        <f>D68/$D$157</f>
        <v>4.9094019178623161E-2</v>
      </c>
      <c r="E149" s="124">
        <f>E68/$E$157</f>
        <v>5.0249721213732619E-2</v>
      </c>
      <c r="F149" s="124">
        <f>F68/$F$157</f>
        <v>5.0899288284417157E-2</v>
      </c>
      <c r="G149" s="124">
        <f>G68/$G$157</f>
        <v>5.1357707956465375E-2</v>
      </c>
      <c r="H149" s="124">
        <f>H68/$H$157</f>
        <v>5.3676422213509149E-2</v>
      </c>
      <c r="I149" s="124">
        <f>I68/$I$157</f>
        <v>5.3521836436115938E-2</v>
      </c>
      <c r="J149" s="124">
        <f>J68/$J$157</f>
        <v>5.478964554821273E-2</v>
      </c>
      <c r="K149" s="124">
        <f>K68/$K$157</f>
        <v>5.3463513595438668E-2</v>
      </c>
      <c r="L149" s="124">
        <f>L68/$L$157</f>
        <v>5.3280712005255117E-2</v>
      </c>
      <c r="M149" s="124">
        <f>M68/$M$157</f>
        <v>5.5159187687705023E-2</v>
      </c>
      <c r="N149" s="124">
        <f>N68/$N$157</f>
        <v>5.8352514612105666E-2</v>
      </c>
      <c r="O149" s="158">
        <f t="shared" si="26"/>
        <v>6.2165305078587758E-2</v>
      </c>
      <c r="P149" s="158">
        <f>P68/$P$157</f>
        <v>6.4223530853068589E-2</v>
      </c>
    </row>
    <row r="150" spans="1:16" x14ac:dyDescent="0.2">
      <c r="A150" s="78" t="s">
        <v>438</v>
      </c>
      <c r="B150" s="124">
        <f>B69/$B$157</f>
        <v>4.1552216648898166E-3</v>
      </c>
      <c r="C150" s="124">
        <f>C69/$C$157</f>
        <v>4.4686302703796279E-3</v>
      </c>
      <c r="D150" s="124">
        <f>D69/$D$157</f>
        <v>6.6727972638624912E-3</v>
      </c>
      <c r="E150" s="124">
        <f>E69/$E$157</f>
        <v>7.0073794351633778E-3</v>
      </c>
      <c r="F150" s="124">
        <f>F69/$F$157</f>
        <v>6.8082162965699654E-3</v>
      </c>
      <c r="G150" s="124">
        <f>G69/$G$157</f>
        <v>7.3740792726418956E-3</v>
      </c>
      <c r="H150" s="124">
        <f>H69/$H$157</f>
        <v>8.0757433839869636E-3</v>
      </c>
      <c r="I150" s="124">
        <f>I69/$I$157</f>
        <v>8.6446655146728991E-3</v>
      </c>
      <c r="J150" s="124">
        <f>J69/$J$157</f>
        <v>8.6171210244300259E-3</v>
      </c>
      <c r="K150" s="124">
        <f>K69/$K$157</f>
        <v>8.8781613836376744E-3</v>
      </c>
      <c r="L150" s="124">
        <f>L69/$L$157</f>
        <v>9.1143555260467315E-3</v>
      </c>
      <c r="M150" s="124">
        <f>M69/$M$157</f>
        <v>9.4094424534839696E-3</v>
      </c>
      <c r="N150" s="124">
        <f>N69/$N$157</f>
        <v>1.0258327710457153E-2</v>
      </c>
      <c r="O150" s="158">
        <f t="shared" si="26"/>
        <v>1.2228347088380012E-2</v>
      </c>
      <c r="P150" s="158">
        <f>P69/$P$157</f>
        <v>8.6238803000101873E-3</v>
      </c>
    </row>
    <row r="151" spans="1:16" x14ac:dyDescent="0.2">
      <c r="A151" s="78" t="s">
        <v>439</v>
      </c>
      <c r="B151" s="124">
        <f>B70/$B$157</f>
        <v>1.6714978075068004E-4</v>
      </c>
      <c r="C151" s="124">
        <f>C70/$C$157</f>
        <v>2.3659166905167281E-4</v>
      </c>
      <c r="D151" s="124">
        <f>D70/$D$157</f>
        <v>2.276754008965137E-4</v>
      </c>
      <c r="E151" s="124">
        <f>E70/$E$157</f>
        <v>2.9331431793120028E-4</v>
      </c>
      <c r="F151" s="124">
        <f>F70/$F$157</f>
        <v>2.5127107038479198E-4</v>
      </c>
      <c r="G151" s="124">
        <f>G70/$G$157</f>
        <v>3.1329309086790627E-4</v>
      </c>
      <c r="H151" s="124">
        <f>H70/$H$157</f>
        <v>3.3026501989286166E-4</v>
      </c>
      <c r="I151" s="124">
        <f>I70/$I$157</f>
        <v>3.3500345471050135E-4</v>
      </c>
      <c r="J151" s="124">
        <f>J70/$J$157</f>
        <v>4.0792182945668059E-4</v>
      </c>
      <c r="K151" s="124">
        <f>K70/$K$157</f>
        <v>3.5907775498474591E-4</v>
      </c>
      <c r="L151" s="124">
        <f>L70/$L$157</f>
        <v>3.3419408621812813E-4</v>
      </c>
      <c r="M151" s="124">
        <f>M70/$M$157</f>
        <v>3.4286106986697074E-4</v>
      </c>
      <c r="N151" s="124">
        <f>N70/$N$157</f>
        <v>3.1389058438280977E-4</v>
      </c>
      <c r="O151" s="158">
        <f t="shared" si="26"/>
        <v>3.0905034993230254E-4</v>
      </c>
      <c r="P151" s="158">
        <f>P70/$P$157</f>
        <v>3.7697005696378446E-4</v>
      </c>
    </row>
    <row r="152" spans="1:16" x14ac:dyDescent="0.2">
      <c r="A152" s="78" t="s">
        <v>440</v>
      </c>
      <c r="B152" s="124">
        <f>B72/$C$155</f>
        <v>0</v>
      </c>
      <c r="C152" s="124">
        <f>C72/$C$155</f>
        <v>0</v>
      </c>
      <c r="D152" s="124">
        <f>D72/$D$155</f>
        <v>0</v>
      </c>
      <c r="E152" s="124">
        <f>E72/$E$155</f>
        <v>0</v>
      </c>
      <c r="F152" s="124">
        <f>F72/$F$155</f>
        <v>0</v>
      </c>
      <c r="G152" s="124">
        <f>G72/$G$155</f>
        <v>0</v>
      </c>
      <c r="H152" s="124">
        <f>H72/$H$155</f>
        <v>0</v>
      </c>
      <c r="I152" s="124">
        <f>I72/$I$155</f>
        <v>0</v>
      </c>
      <c r="J152" s="124">
        <f>J72/$J$155</f>
        <v>0</v>
      </c>
      <c r="K152" s="124">
        <f>K71/$K$157</f>
        <v>4.5763096177803891E-3</v>
      </c>
      <c r="L152" s="124">
        <f>L71/$L$157</f>
        <v>5.0873618845823816E-3</v>
      </c>
      <c r="M152" s="124">
        <f>M71/$M$157</f>
        <v>5.4142172626528099E-3</v>
      </c>
      <c r="N152" s="124">
        <f>N71/$N$157</f>
        <v>5.749389297904319E-3</v>
      </c>
      <c r="O152" s="158">
        <f t="shared" si="26"/>
        <v>5.124066950117895E-3</v>
      </c>
      <c r="P152" s="158">
        <f>P71/$P$157</f>
        <v>5.1927657204806944E-3</v>
      </c>
    </row>
    <row r="153" spans="1:16" ht="8.25" customHeight="1" x14ac:dyDescent="0.2">
      <c r="B153" s="126"/>
      <c r="C153" s="126"/>
      <c r="D153" s="126"/>
      <c r="E153" s="126"/>
      <c r="F153" s="126"/>
      <c r="G153" s="126"/>
      <c r="H153" s="126"/>
      <c r="I153" s="126"/>
      <c r="J153" s="126"/>
      <c r="K153" s="126"/>
      <c r="L153" s="126"/>
      <c r="M153" s="126"/>
      <c r="N153" s="126"/>
      <c r="O153" s="158"/>
      <c r="P153" s="158"/>
    </row>
    <row r="154" spans="1:16" x14ac:dyDescent="0.2">
      <c r="A154" s="75"/>
      <c r="B154" s="126"/>
      <c r="C154" s="126"/>
      <c r="D154" s="126"/>
      <c r="E154" s="126"/>
      <c r="F154" s="126"/>
      <c r="G154" s="126"/>
      <c r="H154" s="126"/>
      <c r="I154" s="126"/>
      <c r="J154" s="126"/>
      <c r="M154" s="126"/>
      <c r="N154" s="126"/>
      <c r="O154" s="158"/>
      <c r="P154" s="158"/>
    </row>
    <row r="155" spans="1:16" x14ac:dyDescent="0.2">
      <c r="A155" s="110" t="s">
        <v>441</v>
      </c>
      <c r="B155" s="121">
        <f>B74/$B$157</f>
        <v>0.45346360878846936</v>
      </c>
      <c r="C155" s="121">
        <f>C74/$C$157</f>
        <v>0.4905662458355794</v>
      </c>
      <c r="D155" s="121">
        <f>D74/$D$157</f>
        <v>0.51039538679971952</v>
      </c>
      <c r="E155" s="121">
        <f>E74/$E$157</f>
        <v>0.50814322784769017</v>
      </c>
      <c r="F155" s="121">
        <f>F74/$F$157</f>
        <v>0.51450147691809267</v>
      </c>
      <c r="G155" s="121">
        <f>G74/$G$157</f>
        <v>0.518769906373161</v>
      </c>
      <c r="H155" s="121">
        <f>H74/$H$157</f>
        <v>0.53093580295250342</v>
      </c>
      <c r="I155" s="121">
        <f>I74/$I$157</f>
        <v>0.5153899729853032</v>
      </c>
      <c r="J155" s="121">
        <f>J74/$J$157</f>
        <v>0.48548871538427385</v>
      </c>
      <c r="K155" s="121">
        <f>K74/$K$157</f>
        <v>0.46746555834416276</v>
      </c>
      <c r="L155" s="121">
        <f>L74/$L$157</f>
        <v>0.46829447734563856</v>
      </c>
      <c r="M155" s="121">
        <f>M74/$M$157</f>
        <v>0.47633922717417826</v>
      </c>
      <c r="N155" s="121">
        <f>N74/$N$157</f>
        <v>0.48278528386288161</v>
      </c>
      <c r="O155" s="157">
        <f t="shared" si="26"/>
        <v>0.47994073634318918</v>
      </c>
      <c r="P155" s="157">
        <f>P74/$P$157</f>
        <v>0.45799394381629288</v>
      </c>
    </row>
    <row r="156" spans="1:16" ht="6" customHeight="1" thickBot="1" x14ac:dyDescent="0.25">
      <c r="A156" s="112"/>
      <c r="B156" s="112"/>
      <c r="C156" s="112"/>
      <c r="D156" s="112"/>
      <c r="E156" s="112"/>
      <c r="F156" s="112"/>
      <c r="G156" s="112"/>
      <c r="H156" s="112"/>
      <c r="I156" s="112"/>
      <c r="J156" s="112"/>
      <c r="K156" s="112"/>
      <c r="L156" s="112"/>
      <c r="M156" s="112"/>
      <c r="N156" s="112"/>
      <c r="O156" s="112"/>
      <c r="P156" s="112"/>
    </row>
    <row r="157" spans="1:16" ht="13.5" thickTop="1" x14ac:dyDescent="0.2">
      <c r="A157" s="130" t="s">
        <v>451</v>
      </c>
      <c r="B157" s="132">
        <v>13816350.7581544</v>
      </c>
      <c r="C157" s="131">
        <v>16109612.0386537</v>
      </c>
      <c r="D157" s="132">
        <v>17521034.883488301</v>
      </c>
      <c r="E157" s="131">
        <v>19596936.678134698</v>
      </c>
      <c r="F157" s="132">
        <v>21370733.293318301</v>
      </c>
      <c r="G157" s="131">
        <v>23371405.924451798</v>
      </c>
      <c r="H157" s="132">
        <v>24860943.501263201</v>
      </c>
      <c r="I157" s="161">
        <v>27226883.399999999</v>
      </c>
      <c r="J157" s="208">
        <v>29281373.300000001</v>
      </c>
      <c r="K157" s="208">
        <v>32056288.199999999</v>
      </c>
      <c r="L157" s="208">
        <v>34343647.5</v>
      </c>
      <c r="M157" s="208">
        <v>36014718.700000003</v>
      </c>
      <c r="N157" s="208">
        <v>37832149.799999997</v>
      </c>
      <c r="O157" s="208">
        <v>36495246.100000001</v>
      </c>
      <c r="P157" s="208">
        <v>40112924.799999997</v>
      </c>
    </row>
    <row r="158" spans="1:16" ht="15" customHeight="1" x14ac:dyDescent="0.2">
      <c r="A158" s="162"/>
      <c r="B158" s="162"/>
      <c r="C158" s="162"/>
      <c r="D158" s="162"/>
      <c r="E158" s="162"/>
      <c r="F158" s="162"/>
      <c r="G158" s="162"/>
      <c r="H158" s="162"/>
      <c r="I158" s="163"/>
      <c r="M158" s="70"/>
    </row>
    <row r="159" spans="1:16" ht="12.75" customHeight="1" x14ac:dyDescent="0.2">
      <c r="A159" s="69" t="s">
        <v>0</v>
      </c>
      <c r="B159" s="17"/>
      <c r="C159" s="17"/>
      <c r="D159" s="17"/>
      <c r="E159" s="17"/>
      <c r="F159" s="17"/>
      <c r="G159" s="17"/>
      <c r="M159" s="70"/>
    </row>
    <row r="160" spans="1:16" x14ac:dyDescent="0.2">
      <c r="A160" s="69" t="s">
        <v>388</v>
      </c>
      <c r="B160" s="17"/>
      <c r="C160" s="17"/>
      <c r="D160" s="17"/>
      <c r="E160" s="17"/>
      <c r="F160" s="17"/>
      <c r="G160" s="17"/>
      <c r="M160" s="70"/>
    </row>
    <row r="161" spans="1:16" x14ac:dyDescent="0.2">
      <c r="A161" s="69" t="s">
        <v>389</v>
      </c>
      <c r="B161" s="17"/>
      <c r="C161" s="17"/>
      <c r="D161" s="17"/>
      <c r="E161" s="17"/>
      <c r="F161" s="17"/>
      <c r="G161" s="17"/>
      <c r="M161" s="70"/>
    </row>
    <row r="162" spans="1:16" x14ac:dyDescent="0.2">
      <c r="B162" s="17"/>
      <c r="C162" s="17"/>
      <c r="D162" s="17"/>
      <c r="E162" s="17"/>
      <c r="F162" s="17"/>
      <c r="G162" s="17"/>
      <c r="M162" s="70"/>
    </row>
    <row r="163" spans="1:16" x14ac:dyDescent="0.2">
      <c r="A163" s="217" t="s">
        <v>390</v>
      </c>
      <c r="B163" s="217"/>
      <c r="C163" s="217"/>
      <c r="D163" s="217"/>
      <c r="E163" s="217"/>
      <c r="F163" s="217"/>
      <c r="G163" s="217"/>
      <c r="H163" s="217"/>
      <c r="I163" s="217"/>
      <c r="J163" s="217"/>
      <c r="K163" s="217"/>
      <c r="L163" s="217"/>
      <c r="M163" s="217"/>
      <c r="N163" s="217"/>
    </row>
    <row r="164" spans="1:16" x14ac:dyDescent="0.2">
      <c r="A164" s="217" t="s">
        <v>452</v>
      </c>
      <c r="B164" s="217"/>
      <c r="C164" s="217"/>
      <c r="D164" s="217"/>
      <c r="E164" s="217"/>
      <c r="F164" s="217"/>
      <c r="G164" s="217"/>
      <c r="H164" s="217"/>
      <c r="I164" s="217"/>
      <c r="J164" s="217"/>
      <c r="K164" s="217"/>
      <c r="L164" s="217"/>
      <c r="M164" s="217"/>
      <c r="N164" s="217"/>
    </row>
    <row r="165" spans="1:16" x14ac:dyDescent="0.2">
      <c r="A165" s="217" t="s">
        <v>458</v>
      </c>
      <c r="B165" s="217"/>
      <c r="C165" s="217"/>
      <c r="D165" s="217"/>
      <c r="E165" s="217"/>
      <c r="F165" s="217"/>
      <c r="G165" s="217"/>
      <c r="H165" s="217"/>
      <c r="I165" s="217"/>
      <c r="J165" s="217"/>
      <c r="K165" s="217"/>
      <c r="L165" s="217"/>
      <c r="M165" s="217"/>
      <c r="N165" s="217"/>
    </row>
    <row r="166" spans="1:16" x14ac:dyDescent="0.2">
      <c r="A166" s="217" t="s">
        <v>457</v>
      </c>
      <c r="B166" s="217"/>
      <c r="C166" s="217"/>
      <c r="D166" s="217"/>
      <c r="E166" s="217"/>
      <c r="F166" s="217"/>
      <c r="G166" s="217"/>
      <c r="H166" s="217"/>
      <c r="I166" s="217"/>
      <c r="J166" s="217"/>
      <c r="K166" s="217"/>
      <c r="L166" s="217"/>
      <c r="M166" s="217"/>
      <c r="N166" s="217"/>
    </row>
    <row r="167" spans="1:16" x14ac:dyDescent="0.2">
      <c r="A167" s="217" t="s">
        <v>394</v>
      </c>
      <c r="B167" s="217"/>
      <c r="C167" s="217"/>
      <c r="D167" s="217"/>
      <c r="E167" s="217"/>
      <c r="F167" s="217"/>
      <c r="G167" s="217"/>
      <c r="H167" s="217"/>
      <c r="I167" s="217"/>
      <c r="J167" s="217"/>
      <c r="K167" s="217"/>
      <c r="L167" s="217"/>
      <c r="M167" s="217"/>
      <c r="N167" s="217"/>
      <c r="O167" s="17"/>
    </row>
    <row r="168" spans="1:16" ht="13.5" thickBot="1" x14ac:dyDescent="0.25">
      <c r="B168" s="17"/>
      <c r="C168" s="17"/>
      <c r="D168" s="17"/>
      <c r="E168" s="17"/>
      <c r="F168" s="17"/>
      <c r="G168" s="17"/>
      <c r="M168" s="70"/>
      <c r="O168" s="164"/>
    </row>
    <row r="169" spans="1:16" ht="14.25" thickTop="1" thickBot="1" x14ac:dyDescent="0.25">
      <c r="A169" s="72"/>
      <c r="B169" s="73">
        <v>2007</v>
      </c>
      <c r="C169" s="73">
        <v>2008</v>
      </c>
      <c r="D169" s="73">
        <v>2009</v>
      </c>
      <c r="E169" s="73">
        <v>2010</v>
      </c>
      <c r="F169" s="73">
        <v>2011</v>
      </c>
      <c r="G169" s="73">
        <v>2012</v>
      </c>
      <c r="H169" s="73">
        <v>2013</v>
      </c>
      <c r="I169" s="73">
        <v>2014</v>
      </c>
      <c r="J169" s="73">
        <v>2015</v>
      </c>
      <c r="K169" s="73">
        <v>2016</v>
      </c>
      <c r="L169" s="73">
        <v>2017</v>
      </c>
      <c r="M169" s="120">
        <v>2018</v>
      </c>
      <c r="N169" s="73">
        <v>2019</v>
      </c>
      <c r="O169" s="73">
        <v>2020</v>
      </c>
      <c r="P169" s="120">
        <v>2021</v>
      </c>
    </row>
    <row r="170" spans="1:16" ht="13.5" thickTop="1" x14ac:dyDescent="0.2">
      <c r="C170" s="17"/>
      <c r="D170" s="17"/>
      <c r="E170" s="17"/>
      <c r="F170" s="17"/>
      <c r="G170" s="17"/>
      <c r="M170" s="70"/>
      <c r="O170" s="123"/>
    </row>
    <row r="171" spans="1:16" x14ac:dyDescent="0.2">
      <c r="A171" s="75" t="s">
        <v>94</v>
      </c>
      <c r="B171" s="121">
        <f t="shared" ref="B171:B177" si="80">B12/$B$74</f>
        <v>8.6180783075399572E-2</v>
      </c>
      <c r="C171" s="121">
        <f t="shared" ref="C171:C177" si="81">C12/$C$74</f>
        <v>6.9205419898003634E-2</v>
      </c>
      <c r="D171" s="121">
        <f t="shared" ref="D171:D177" si="82">D12/$D$74</f>
        <v>6.1790184213182914E-2</v>
      </c>
      <c r="E171" s="121">
        <f t="shared" ref="E171:E177" si="83">E12/$E$74</f>
        <v>6.3988267886822423E-2</v>
      </c>
      <c r="F171" s="121">
        <f t="shared" ref="F171:F177" si="84">F12/$F$74</f>
        <v>6.2137604250733003E-2</v>
      </c>
      <c r="G171" s="121">
        <f t="shared" ref="G171:G177" si="85">G12/$G$74</f>
        <v>5.7061761695695941E-2</v>
      </c>
      <c r="H171" s="121">
        <f t="shared" ref="H171:H177" si="86">H12/$H$74</f>
        <v>6.7630228723446567E-2</v>
      </c>
      <c r="I171" s="121">
        <f t="shared" ref="I171:I177" si="87">I12/$I$74</f>
        <v>6.9886635080811596E-2</v>
      </c>
      <c r="J171" s="121">
        <f t="shared" ref="J171:J177" si="88">J12/$J$74</f>
        <v>7.5612953768018437E-2</v>
      </c>
      <c r="K171" s="121">
        <f t="shared" ref="K171:K177" si="89">K12/$K$74</f>
        <v>7.751628509376271E-2</v>
      </c>
      <c r="L171" s="121">
        <f t="shared" ref="L171:L177" si="90">L12/$L$74</f>
        <v>8.1863444687840778E-2</v>
      </c>
      <c r="M171" s="121">
        <f t="shared" ref="M171:M177" si="91">M12/$M$74</f>
        <v>9.0198602787772655E-2</v>
      </c>
      <c r="N171" s="121">
        <f t="shared" ref="N171:N177" si="92">N12/$N$74</f>
        <v>0.10049238831831815</v>
      </c>
      <c r="O171" s="123">
        <f>O12/$O$74</f>
        <v>0.11379771260665682</v>
      </c>
      <c r="P171" s="123">
        <f t="shared" ref="P171:P177" si="93">P12/$P$74</f>
        <v>0.12262467221619368</v>
      </c>
    </row>
    <row r="172" spans="1:16" x14ac:dyDescent="0.2">
      <c r="A172" s="78" t="s">
        <v>395</v>
      </c>
      <c r="B172" s="126">
        <f t="shared" si="80"/>
        <v>9.6340710178458057E-3</v>
      </c>
      <c r="C172" s="126">
        <f t="shared" si="81"/>
        <v>1.6797434348254724E-2</v>
      </c>
      <c r="D172" s="126">
        <f t="shared" si="82"/>
        <v>9.6285994363457458E-3</v>
      </c>
      <c r="E172" s="126">
        <f t="shared" si="83"/>
        <v>1.3028997246747177E-2</v>
      </c>
      <c r="F172" s="126">
        <f t="shared" si="84"/>
        <v>1.1261453812070908E-2</v>
      </c>
      <c r="G172" s="126">
        <f t="shared" si="85"/>
        <v>8.8959915183672196E-3</v>
      </c>
      <c r="H172" s="126">
        <f t="shared" si="86"/>
        <v>8.5480847285497666E-3</v>
      </c>
      <c r="I172" s="126">
        <f t="shared" si="87"/>
        <v>9.8723226964287612E-3</v>
      </c>
      <c r="J172" s="126">
        <f t="shared" si="88"/>
        <v>9.1916552327435935E-3</v>
      </c>
      <c r="K172" s="126">
        <f t="shared" si="89"/>
        <v>9.0278343796909178E-3</v>
      </c>
      <c r="L172" s="136">
        <f t="shared" si="90"/>
        <v>8.8349569106821995E-3</v>
      </c>
      <c r="M172" s="136">
        <f t="shared" si="91"/>
        <v>8.3495161137483141E-3</v>
      </c>
      <c r="N172" s="136">
        <f t="shared" si="92"/>
        <v>9.3900608850537096E-3</v>
      </c>
      <c r="O172" s="119">
        <f>O13/$O$74</f>
        <v>7.8376622535107944E-3</v>
      </c>
      <c r="P172" s="119">
        <f t="shared" si="93"/>
        <v>1.2029424950416357E-2</v>
      </c>
    </row>
    <row r="173" spans="1:16" x14ac:dyDescent="0.2">
      <c r="A173" s="78" t="s">
        <v>396</v>
      </c>
      <c r="B173" s="126">
        <f t="shared" si="80"/>
        <v>2.1432952963798086E-3</v>
      </c>
      <c r="C173" s="126">
        <f t="shared" si="81"/>
        <v>2.5879583748774949E-3</v>
      </c>
      <c r="D173" s="126">
        <f t="shared" si="82"/>
        <v>2.5182945430880228E-3</v>
      </c>
      <c r="E173" s="126">
        <f t="shared" si="83"/>
        <v>3.133026606035246E-3</v>
      </c>
      <c r="F173" s="126">
        <f t="shared" si="84"/>
        <v>3.0881727329565242E-3</v>
      </c>
      <c r="G173" s="126">
        <f t="shared" si="85"/>
        <v>2.690916520927377E-3</v>
      </c>
      <c r="H173" s="126">
        <f t="shared" si="86"/>
        <v>2.8020620376504831E-3</v>
      </c>
      <c r="I173" s="126">
        <f t="shared" si="87"/>
        <v>3.2229552977896033E-3</v>
      </c>
      <c r="J173" s="126">
        <f t="shared" si="88"/>
        <v>2.8762369263589144E-3</v>
      </c>
      <c r="K173" s="126">
        <f t="shared" si="89"/>
        <v>2.9676100562002292E-3</v>
      </c>
      <c r="L173" s="136">
        <f t="shared" si="90"/>
        <v>2.9030759513444917E-3</v>
      </c>
      <c r="M173" s="136">
        <f t="shared" si="91"/>
        <v>3.3480612190531856E-3</v>
      </c>
      <c r="N173" s="136">
        <f t="shared" si="92"/>
        <v>3.0728111445899012E-3</v>
      </c>
      <c r="O173" s="119">
        <f t="shared" ref="O173:O233" si="94">O14/$O$74</f>
        <v>2.6233827749055564E-3</v>
      </c>
      <c r="P173" s="119">
        <f t="shared" si="93"/>
        <v>7.3429911683896027E-4</v>
      </c>
    </row>
    <row r="174" spans="1:16" ht="15" customHeight="1" x14ac:dyDescent="0.2">
      <c r="A174" s="78" t="s">
        <v>397</v>
      </c>
      <c r="B174" s="126">
        <f t="shared" si="80"/>
        <v>1.8452686824330114E-4</v>
      </c>
      <c r="C174" s="126">
        <f t="shared" si="81"/>
        <v>3.0128440415130479E-4</v>
      </c>
      <c r="D174" s="126">
        <f t="shared" si="82"/>
        <v>3.1568643719425674E-4</v>
      </c>
      <c r="E174" s="126">
        <f t="shared" si="83"/>
        <v>5.5191209055528809E-4</v>
      </c>
      <c r="F174" s="126">
        <f t="shared" si="84"/>
        <v>4.1889823735520495E-4</v>
      </c>
      <c r="G174" s="126">
        <f t="shared" si="85"/>
        <v>3.7607689828793127E-4</v>
      </c>
      <c r="H174" s="126">
        <f t="shared" si="86"/>
        <v>8.2528477264212868E-4</v>
      </c>
      <c r="I174" s="126">
        <f t="shared" si="87"/>
        <v>5.6201111441400806E-4</v>
      </c>
      <c r="J174" s="126">
        <f t="shared" si="88"/>
        <v>5.1914144128398264E-4</v>
      </c>
      <c r="K174" s="126">
        <f t="shared" si="89"/>
        <v>7.133166320584264E-4</v>
      </c>
      <c r="L174" s="136">
        <f t="shared" si="90"/>
        <v>5.3372305744343851E-4</v>
      </c>
      <c r="M174" s="136">
        <f t="shared" si="91"/>
        <v>2.6854007364097432E-3</v>
      </c>
      <c r="N174" s="136">
        <f t="shared" si="92"/>
        <v>2.3496242158500039E-3</v>
      </c>
      <c r="O174" s="119">
        <f t="shared" si="94"/>
        <v>5.0643035284474842E-4</v>
      </c>
      <c r="P174" s="119">
        <f t="shared" si="93"/>
        <v>6.1845540774462036E-4</v>
      </c>
    </row>
    <row r="175" spans="1:16" ht="12.75" customHeight="1" x14ac:dyDescent="0.2">
      <c r="A175" s="78" t="s">
        <v>398</v>
      </c>
      <c r="B175" s="126">
        <f t="shared" si="80"/>
        <v>2.0515825219722303E-3</v>
      </c>
      <c r="C175" s="126">
        <f t="shared" si="81"/>
        <v>1.7015039887867914E-3</v>
      </c>
      <c r="D175" s="126">
        <f t="shared" si="82"/>
        <v>4.4138188397566539E-3</v>
      </c>
      <c r="E175" s="126">
        <f t="shared" si="83"/>
        <v>2.3382830244149922E-3</v>
      </c>
      <c r="F175" s="126">
        <f t="shared" si="84"/>
        <v>1.8508704529875948E-3</v>
      </c>
      <c r="G175" s="126">
        <f t="shared" si="85"/>
        <v>1.7911345820953203E-3</v>
      </c>
      <c r="H175" s="126">
        <f t="shared" si="86"/>
        <v>3.3187911874368588E-3</v>
      </c>
      <c r="I175" s="126">
        <f t="shared" si="87"/>
        <v>2.2024929380357449E-3</v>
      </c>
      <c r="J175" s="126">
        <f t="shared" si="88"/>
        <v>2.1181818995585529E-3</v>
      </c>
      <c r="K175" s="126">
        <f t="shared" si="89"/>
        <v>2.4916433170369266E-3</v>
      </c>
      <c r="L175" s="136">
        <f t="shared" si="90"/>
        <v>2.3017614910668814E-3</v>
      </c>
      <c r="M175" s="136">
        <f t="shared" si="91"/>
        <v>4.8898459075317601E-4</v>
      </c>
      <c r="N175" s="136">
        <f t="shared" si="92"/>
        <v>4.4232967652772695E-4</v>
      </c>
      <c r="O175" s="119">
        <f t="shared" si="94"/>
        <v>2.7283655547996242E-3</v>
      </c>
      <c r="P175" s="119">
        <f t="shared" si="93"/>
        <v>2.1478502431920943E-3</v>
      </c>
    </row>
    <row r="176" spans="1:16" x14ac:dyDescent="0.2">
      <c r="A176" s="78" t="s">
        <v>399</v>
      </c>
      <c r="B176" s="126">
        <f t="shared" si="80"/>
        <v>6.7833280237032903E-2</v>
      </c>
      <c r="C176" s="126">
        <f t="shared" si="81"/>
        <v>4.3703042704783077E-2</v>
      </c>
      <c r="D176" s="126">
        <f t="shared" si="82"/>
        <v>4.0808444254626139E-2</v>
      </c>
      <c r="E176" s="126">
        <f t="shared" si="83"/>
        <v>4.084023144095035E-2</v>
      </c>
      <c r="F176" s="126">
        <f t="shared" si="84"/>
        <v>4.135471677163572E-2</v>
      </c>
      <c r="G176" s="126">
        <f t="shared" si="85"/>
        <v>3.9449367192929123E-2</v>
      </c>
      <c r="H176" s="126">
        <f t="shared" si="86"/>
        <v>4.8263098064216511E-2</v>
      </c>
      <c r="I176" s="126">
        <f t="shared" si="87"/>
        <v>5.0244017395464025E-2</v>
      </c>
      <c r="J176" s="126">
        <f t="shared" si="88"/>
        <v>5.7034019919768641E-2</v>
      </c>
      <c r="K176" s="126">
        <f t="shared" si="89"/>
        <v>5.8577294627860405E-2</v>
      </c>
      <c r="L176" s="136">
        <f t="shared" si="90"/>
        <v>6.3762037351467196E-2</v>
      </c>
      <c r="M176" s="136">
        <f t="shared" si="91"/>
        <v>7.1929823076335025E-2</v>
      </c>
      <c r="N176" s="136">
        <f t="shared" si="92"/>
        <v>8.3317293839544837E-2</v>
      </c>
      <c r="O176" s="119">
        <f t="shared" si="94"/>
        <v>9.6425832461526945E-2</v>
      </c>
      <c r="P176" s="119">
        <f t="shared" si="93"/>
        <v>0.10341994485740802</v>
      </c>
    </row>
    <row r="177" spans="1:16" x14ac:dyDescent="0.2">
      <c r="A177" s="78" t="s">
        <v>400</v>
      </c>
      <c r="B177" s="126">
        <f t="shared" si="80"/>
        <v>4.3340271339255268E-3</v>
      </c>
      <c r="C177" s="126">
        <f t="shared" si="81"/>
        <v>4.1141960771502277E-3</v>
      </c>
      <c r="D177" s="126">
        <f t="shared" si="82"/>
        <v>4.1053407021720938E-3</v>
      </c>
      <c r="E177" s="126">
        <f t="shared" si="83"/>
        <v>4.0958174781193669E-3</v>
      </c>
      <c r="F177" s="126">
        <f t="shared" si="84"/>
        <v>4.1634922437270485E-3</v>
      </c>
      <c r="G177" s="126">
        <f t="shared" si="85"/>
        <v>3.858274983088974E-3</v>
      </c>
      <c r="H177" s="126">
        <f t="shared" si="86"/>
        <v>3.8729079329508204E-3</v>
      </c>
      <c r="I177" s="126">
        <f t="shared" si="87"/>
        <v>3.7828356386794462E-3</v>
      </c>
      <c r="J177" s="126">
        <f t="shared" si="88"/>
        <v>3.8737183483047587E-3</v>
      </c>
      <c r="K177" s="126">
        <f t="shared" si="89"/>
        <v>3.7385860809158074E-3</v>
      </c>
      <c r="L177" s="136">
        <f t="shared" si="90"/>
        <v>3.5278899258365786E-3</v>
      </c>
      <c r="M177" s="136">
        <f t="shared" si="91"/>
        <v>3.3968170514732192E-3</v>
      </c>
      <c r="N177" s="136">
        <f t="shared" si="92"/>
        <v>1.9202685567519793E-3</v>
      </c>
      <c r="O177" s="119">
        <f t="shared" si="94"/>
        <v>3.6760392090691599E-3</v>
      </c>
      <c r="P177" s="119">
        <f t="shared" si="93"/>
        <v>3.6746976405936343E-3</v>
      </c>
    </row>
    <row r="178" spans="1:16" ht="10.5" customHeight="1" x14ac:dyDescent="0.2">
      <c r="B178" s="91"/>
      <c r="C178" s="91"/>
      <c r="D178" s="91"/>
      <c r="E178" s="91"/>
      <c r="F178" s="91"/>
      <c r="G178" s="91"/>
      <c r="H178" s="91"/>
      <c r="I178" s="91"/>
      <c r="J178" s="91"/>
      <c r="K178" s="91"/>
      <c r="L178" s="125"/>
      <c r="M178" s="125"/>
      <c r="N178" s="125"/>
      <c r="O178" s="119"/>
      <c r="P178" s="119"/>
    </row>
    <row r="179" spans="1:16" x14ac:dyDescent="0.2">
      <c r="A179" s="75" t="s">
        <v>95</v>
      </c>
      <c r="B179" s="127">
        <f t="shared" ref="B179:B184" si="95">B20/$B$74</f>
        <v>3.6384210141880521E-2</v>
      </c>
      <c r="C179" s="127">
        <f t="shared" ref="C179:C184" si="96">C20/$C$74</f>
        <v>3.4702383080102178E-2</v>
      </c>
      <c r="D179" s="127">
        <f t="shared" ref="D179:D184" si="97">D20/$D$74</f>
        <v>3.961366278375452E-2</v>
      </c>
      <c r="E179" s="127">
        <f t="shared" ref="E179:E184" si="98">E20/$E$74</f>
        <v>4.4079830042601208E-2</v>
      </c>
      <c r="F179" s="127">
        <f t="shared" ref="F179:F184" si="99">F20/$F$74</f>
        <v>4.612907106594856E-2</v>
      </c>
      <c r="G179" s="127">
        <f t="shared" ref="G179:G184" si="100">G20/$G$74</f>
        <v>4.6058779497988513E-2</v>
      </c>
      <c r="H179" s="127">
        <f t="shared" ref="H179:H184" si="101">H20/$H$74</f>
        <v>4.7693230799651348E-2</v>
      </c>
      <c r="I179" s="127">
        <f t="shared" ref="I179:I184" si="102">I20/$I$74</f>
        <v>4.9685312899495543E-2</v>
      </c>
      <c r="J179" s="127">
        <f t="shared" ref="J179:J184" si="103">J20/$J$74</f>
        <v>5.3013472758784451E-2</v>
      </c>
      <c r="K179" s="127">
        <f t="shared" ref="K179:K184" si="104">K20/$K$74</f>
        <v>5.2679252752147278E-2</v>
      </c>
      <c r="L179" s="128">
        <f t="shared" ref="L179:L184" si="105">L20/$L$74</f>
        <v>5.5008367522287833E-2</v>
      </c>
      <c r="M179" s="128">
        <f t="shared" ref="M179:M184" si="106">M20/$M$74</f>
        <v>5.2271342755028073E-2</v>
      </c>
      <c r="N179" s="128">
        <f t="shared" ref="N179:N184" si="107">N20/$N$74</f>
        <v>5.0457037761009196E-2</v>
      </c>
      <c r="O179" s="123">
        <f t="shared" si="94"/>
        <v>5.4128278667173096E-2</v>
      </c>
      <c r="P179" s="123">
        <f t="shared" ref="P179:P184" si="108">P20/$P$74</f>
        <v>5.1627468661111509E-2</v>
      </c>
    </row>
    <row r="180" spans="1:16" x14ac:dyDescent="0.2">
      <c r="A180" s="78" t="s">
        <v>401</v>
      </c>
      <c r="B180" s="126">
        <f t="shared" si="95"/>
        <v>4.2616273523883232E-6</v>
      </c>
      <c r="C180" s="126">
        <f t="shared" si="96"/>
        <v>3.062193439925063E-6</v>
      </c>
      <c r="D180" s="126">
        <f t="shared" si="97"/>
        <v>1.9888813473411729E-5</v>
      </c>
      <c r="E180" s="126">
        <f t="shared" si="98"/>
        <v>3.8626392390759477E-4</v>
      </c>
      <c r="F180" s="126">
        <f t="shared" si="99"/>
        <v>1.6594815931197571E-4</v>
      </c>
      <c r="G180" s="126">
        <f t="shared" si="100"/>
        <v>4.8433808579867514E-4</v>
      </c>
      <c r="H180" s="126">
        <f t="shared" si="101"/>
        <v>2.5756909413302638E-4</v>
      </c>
      <c r="I180" s="126">
        <f t="shared" si="102"/>
        <v>3.6937208463059021E-4</v>
      </c>
      <c r="J180" s="126">
        <f t="shared" si="103"/>
        <v>3.7765806699449243E-4</v>
      </c>
      <c r="K180" s="126">
        <f t="shared" si="104"/>
        <v>4.2134876462381694E-4</v>
      </c>
      <c r="L180" s="136">
        <f t="shared" si="105"/>
        <v>6.1629212889092728E-4</v>
      </c>
      <c r="M180" s="136">
        <f t="shared" si="106"/>
        <v>5.86578341589889E-4</v>
      </c>
      <c r="N180" s="136">
        <f t="shared" si="107"/>
        <v>5.6175334955536698E-4</v>
      </c>
      <c r="O180" s="119">
        <f t="shared" si="94"/>
        <v>1.0719442292559584E-3</v>
      </c>
      <c r="P180" s="119">
        <f t="shared" si="108"/>
        <v>0</v>
      </c>
    </row>
    <row r="181" spans="1:16" x14ac:dyDescent="0.2">
      <c r="A181" s="78" t="s">
        <v>402</v>
      </c>
      <c r="B181" s="126">
        <f t="shared" si="95"/>
        <v>2.4487039427254054E-2</v>
      </c>
      <c r="C181" s="126">
        <f t="shared" si="96"/>
        <v>2.3434498209146188E-2</v>
      </c>
      <c r="D181" s="126">
        <f t="shared" si="97"/>
        <v>2.6619140732151242E-2</v>
      </c>
      <c r="E181" s="126">
        <f t="shared" si="98"/>
        <v>2.843397455838783E-2</v>
      </c>
      <c r="F181" s="126">
        <f t="shared" si="99"/>
        <v>2.9259811765971134E-2</v>
      </c>
      <c r="G181" s="126">
        <f t="shared" si="100"/>
        <v>2.8681951639781676E-2</v>
      </c>
      <c r="H181" s="126">
        <f t="shared" si="101"/>
        <v>2.9768905263165869E-2</v>
      </c>
      <c r="I181" s="126">
        <f t="shared" si="102"/>
        <v>3.0795749059785497E-2</v>
      </c>
      <c r="J181" s="126">
        <f t="shared" si="103"/>
        <v>3.2925947320024712E-2</v>
      </c>
      <c r="K181" s="126">
        <f t="shared" si="104"/>
        <v>3.2504487990943187E-2</v>
      </c>
      <c r="L181" s="136">
        <f t="shared" si="105"/>
        <v>3.399965219685467E-2</v>
      </c>
      <c r="M181" s="136">
        <f t="shared" si="106"/>
        <v>3.2995465701768048E-2</v>
      </c>
      <c r="N181" s="136">
        <f t="shared" si="107"/>
        <v>3.2078048682299874E-2</v>
      </c>
      <c r="O181" s="119">
        <f t="shared" si="94"/>
        <v>3.3317717702730704E-2</v>
      </c>
      <c r="P181" s="119">
        <f t="shared" si="108"/>
        <v>3.3554175804646695E-2</v>
      </c>
    </row>
    <row r="182" spans="1:16" x14ac:dyDescent="0.2">
      <c r="A182" s="78" t="s">
        <v>403</v>
      </c>
      <c r="B182" s="126">
        <f t="shared" si="95"/>
        <v>1.3223813713309835E-4</v>
      </c>
      <c r="C182" s="126">
        <f t="shared" si="96"/>
        <v>2.4059729779642627E-4</v>
      </c>
      <c r="D182" s="126">
        <f t="shared" si="97"/>
        <v>1.613473430647204E-4</v>
      </c>
      <c r="E182" s="126">
        <f t="shared" si="98"/>
        <v>3.8074727443691814E-4</v>
      </c>
      <c r="F182" s="126">
        <f t="shared" si="99"/>
        <v>4.019204481924699E-4</v>
      </c>
      <c r="G182" s="126">
        <f t="shared" si="100"/>
        <v>2.3539343985651598E-4</v>
      </c>
      <c r="H182" s="126">
        <f t="shared" si="101"/>
        <v>3.6717876687602965E-4</v>
      </c>
      <c r="I182" s="126">
        <f t="shared" si="102"/>
        <v>6.8587390579702022E-4</v>
      </c>
      <c r="J182" s="126">
        <f t="shared" si="103"/>
        <v>6.9052508596197625E-4</v>
      </c>
      <c r="K182" s="126">
        <f t="shared" si="104"/>
        <v>1.9681471729373922E-3</v>
      </c>
      <c r="L182" s="136">
        <f t="shared" si="105"/>
        <v>1.916139308731041E-3</v>
      </c>
      <c r="M182" s="136">
        <f t="shared" si="106"/>
        <v>7.6230213108382041E-4</v>
      </c>
      <c r="N182" s="136">
        <f t="shared" si="107"/>
        <v>2.8078943332619978E-4</v>
      </c>
      <c r="O182" s="119">
        <f t="shared" si="94"/>
        <v>9.230960805554037E-4</v>
      </c>
      <c r="P182" s="119">
        <f t="shared" si="108"/>
        <v>0</v>
      </c>
    </row>
    <row r="183" spans="1:16" x14ac:dyDescent="0.2">
      <c r="A183" s="51" t="s">
        <v>404</v>
      </c>
      <c r="B183" s="126">
        <f t="shared" si="95"/>
        <v>0</v>
      </c>
      <c r="C183" s="126">
        <f t="shared" si="96"/>
        <v>0</v>
      </c>
      <c r="D183" s="126">
        <f t="shared" si="97"/>
        <v>0</v>
      </c>
      <c r="E183" s="126">
        <f t="shared" si="98"/>
        <v>1.6545090718626304E-3</v>
      </c>
      <c r="F183" s="126">
        <f t="shared" si="99"/>
        <v>1.6086324839913978E-3</v>
      </c>
      <c r="G183" s="126">
        <f t="shared" si="100"/>
        <v>1.8238042883066607E-3</v>
      </c>
      <c r="H183" s="126">
        <f t="shared" si="101"/>
        <v>1.9670345196981871E-3</v>
      </c>
      <c r="I183" s="126">
        <f t="shared" si="102"/>
        <v>2.4928767492822198E-3</v>
      </c>
      <c r="J183" s="126">
        <f t="shared" si="103"/>
        <v>2.2558712923885535E-3</v>
      </c>
      <c r="K183" s="126">
        <f t="shared" si="104"/>
        <v>2.2139962359324196E-3</v>
      </c>
      <c r="L183" s="136">
        <f t="shared" si="105"/>
        <v>2.5810887130830918E-3</v>
      </c>
      <c r="M183" s="136">
        <f t="shared" si="106"/>
        <v>2.3084740391605425E-3</v>
      </c>
      <c r="N183" s="136">
        <f t="shared" si="107"/>
        <v>2.287021514086658E-3</v>
      </c>
      <c r="O183" s="119">
        <f t="shared" si="94"/>
        <v>2.6031211125739835E-3</v>
      </c>
      <c r="P183" s="119">
        <f t="shared" si="108"/>
        <v>2.2454180323762314E-3</v>
      </c>
    </row>
    <row r="184" spans="1:16" x14ac:dyDescent="0.2">
      <c r="A184" s="78" t="s">
        <v>405</v>
      </c>
      <c r="B184" s="126">
        <f t="shared" si="95"/>
        <v>1.1760670950140977E-2</v>
      </c>
      <c r="C184" s="126">
        <f t="shared" si="96"/>
        <v>1.1024225379719641E-2</v>
      </c>
      <c r="D184" s="126">
        <f t="shared" si="97"/>
        <v>1.2813285895065148E-2</v>
      </c>
      <c r="E184" s="126">
        <f t="shared" si="98"/>
        <v>1.3224335214006231E-2</v>
      </c>
      <c r="F184" s="126">
        <f t="shared" si="99"/>
        <v>1.4692758208481586E-2</v>
      </c>
      <c r="G184" s="126">
        <f t="shared" si="100"/>
        <v>1.4833292044244986E-2</v>
      </c>
      <c r="H184" s="126">
        <f t="shared" si="101"/>
        <v>1.533254315577824E-2</v>
      </c>
      <c r="I184" s="126">
        <f t="shared" si="102"/>
        <v>1.5341441100000217E-2</v>
      </c>
      <c r="J184" s="126">
        <f t="shared" si="103"/>
        <v>1.6763470993414728E-2</v>
      </c>
      <c r="K184" s="126">
        <f t="shared" si="104"/>
        <v>1.5571272587710468E-2</v>
      </c>
      <c r="L184" s="136">
        <f t="shared" si="105"/>
        <v>1.5895195174728111E-2</v>
      </c>
      <c r="M184" s="136">
        <f t="shared" si="106"/>
        <v>1.561852254142578E-2</v>
      </c>
      <c r="N184" s="136">
        <f t="shared" si="107"/>
        <v>1.5249424781741105E-2</v>
      </c>
      <c r="O184" s="119">
        <f t="shared" si="94"/>
        <v>1.6212399542057051E-2</v>
      </c>
      <c r="P184" s="119">
        <f t="shared" si="108"/>
        <v>1.5827874824088584E-2</v>
      </c>
    </row>
    <row r="185" spans="1:16" ht="9.75" customHeight="1" x14ac:dyDescent="0.2">
      <c r="B185" s="91"/>
      <c r="C185" s="91"/>
      <c r="D185" s="91"/>
      <c r="E185" s="91"/>
      <c r="F185" s="91"/>
      <c r="G185" s="91"/>
      <c r="H185" s="91"/>
      <c r="I185" s="91"/>
      <c r="J185" s="91"/>
      <c r="K185" s="91"/>
      <c r="L185" s="125"/>
      <c r="M185" s="125"/>
      <c r="N185" s="125"/>
      <c r="O185" s="119"/>
      <c r="P185" s="119"/>
    </row>
    <row r="186" spans="1:16" x14ac:dyDescent="0.2">
      <c r="A186" s="75" t="s">
        <v>96</v>
      </c>
      <c r="B186" s="127">
        <f t="shared" ref="B186:B194" si="109">B27/$B$74</f>
        <v>0.49971460464841516</v>
      </c>
      <c r="C186" s="127">
        <f t="shared" ref="C186:C194" si="110">C27/$C$74</f>
        <v>0.51237374792687707</v>
      </c>
      <c r="D186" s="127">
        <f t="shared" ref="D186:D194" si="111">D27/$D$74</f>
        <v>0.47797842457248929</v>
      </c>
      <c r="E186" s="127">
        <f t="shared" ref="E186:E194" si="112">E27/$E$74</f>
        <v>0.45862447831947523</v>
      </c>
      <c r="F186" s="127">
        <f t="shared" ref="F186:F194" si="113">F27/$F$74</f>
        <v>0.4662091439155836</v>
      </c>
      <c r="G186" s="127">
        <f t="shared" ref="G186:G194" si="114">G27/$G$74</f>
        <v>0.46508394494577016</v>
      </c>
      <c r="H186" s="127">
        <f t="shared" ref="H186:H194" si="115">H27/$H$74</f>
        <v>0.45096979332273457</v>
      </c>
      <c r="I186" s="127">
        <f t="shared" ref="I186:I194" si="116">I27/$I$74</f>
        <v>0.43762566352661675</v>
      </c>
      <c r="J186" s="127">
        <f t="shared" ref="J186:J194" si="117">J27/$J$74</f>
        <v>0.38918991706082134</v>
      </c>
      <c r="K186" s="127">
        <f t="shared" ref="K186:K194" si="118">K27/$K$74</f>
        <v>0.38144289252805563</v>
      </c>
      <c r="L186" s="128">
        <f t="shared" ref="L186:L194" si="119">L27/$L$74</f>
        <v>0.37523009071464009</v>
      </c>
      <c r="M186" s="128">
        <f t="shared" ref="M186:M194" si="120">M27/$M$74</f>
        <v>0.37271908727464714</v>
      </c>
      <c r="N186" s="128">
        <f t="shared" ref="N186:N194" si="121">N27/$N$74</f>
        <v>0.36248858176963444</v>
      </c>
      <c r="O186" s="123">
        <f t="shared" si="94"/>
        <v>0.32525698828253274</v>
      </c>
      <c r="P186" s="123">
        <f t="shared" ref="P186:P194" si="122">P27/$P$74</f>
        <v>0.31261987491799459</v>
      </c>
    </row>
    <row r="187" spans="1:16" x14ac:dyDescent="0.2">
      <c r="A187" s="78" t="s">
        <v>406</v>
      </c>
      <c r="B187" s="126">
        <f t="shared" si="109"/>
        <v>0.14433157814568279</v>
      </c>
      <c r="C187" s="126">
        <f t="shared" si="110"/>
        <v>0.13031357780911465</v>
      </c>
      <c r="D187" s="126">
        <f t="shared" si="111"/>
        <v>0.14373487621160766</v>
      </c>
      <c r="E187" s="126">
        <f t="shared" si="112"/>
        <v>0.12591838752185161</v>
      </c>
      <c r="F187" s="126">
        <f t="shared" si="113"/>
        <v>0.12699748887913143</v>
      </c>
      <c r="G187" s="126">
        <f t="shared" si="114"/>
        <v>0.13929651764447096</v>
      </c>
      <c r="H187" s="126">
        <f t="shared" si="115"/>
        <v>0.14095025101205988</v>
      </c>
      <c r="I187" s="126">
        <f t="shared" si="116"/>
        <v>0.1369421990339586</v>
      </c>
      <c r="J187" s="126">
        <f t="shared" si="117"/>
        <v>0.13580425842789165</v>
      </c>
      <c r="K187" s="126">
        <f t="shared" si="118"/>
        <v>0.13775959821872397</v>
      </c>
      <c r="L187" s="136">
        <f t="shared" si="119"/>
        <v>0.1340419892510909</v>
      </c>
      <c r="M187" s="136">
        <f t="shared" si="120"/>
        <v>0.12882214424951957</v>
      </c>
      <c r="N187" s="136">
        <f t="shared" si="121"/>
        <v>0.12257008095959639</v>
      </c>
      <c r="O187" s="119">
        <f t="shared" si="94"/>
        <v>0.13083911253217656</v>
      </c>
      <c r="P187" s="119">
        <f t="shared" si="122"/>
        <v>0.11482079338054275</v>
      </c>
    </row>
    <row r="188" spans="1:16" x14ac:dyDescent="0.2">
      <c r="A188" s="78" t="s">
        <v>407</v>
      </c>
      <c r="B188" s="126">
        <f t="shared" si="109"/>
        <v>8.9082695923957886E-3</v>
      </c>
      <c r="C188" s="126">
        <f t="shared" si="110"/>
        <v>9.9555957913371965E-3</v>
      </c>
      <c r="D188" s="126">
        <f t="shared" si="111"/>
        <v>1.3715863454681293E-2</v>
      </c>
      <c r="E188" s="126">
        <f t="shared" si="112"/>
        <v>1.1392572688216201E-2</v>
      </c>
      <c r="F188" s="126">
        <f t="shared" si="113"/>
        <v>1.0558092914071388E-2</v>
      </c>
      <c r="G188" s="126">
        <f t="shared" si="114"/>
        <v>1.0806332175663879E-2</v>
      </c>
      <c r="H188" s="126">
        <f t="shared" si="115"/>
        <v>1.253761771694749E-2</v>
      </c>
      <c r="I188" s="126">
        <f t="shared" si="116"/>
        <v>1.0553208169226062E-2</v>
      </c>
      <c r="J188" s="126">
        <f t="shared" si="117"/>
        <v>1.1434488073446866E-2</v>
      </c>
      <c r="K188" s="126">
        <f t="shared" si="118"/>
        <v>1.0780682610704676E-2</v>
      </c>
      <c r="L188" s="136">
        <f t="shared" si="119"/>
        <v>1.0649639070051196E-2</v>
      </c>
      <c r="M188" s="136">
        <f t="shared" si="120"/>
        <v>1.0939403367049327E-2</v>
      </c>
      <c r="N188" s="136">
        <f t="shared" si="121"/>
        <v>1.1298459553601604E-2</v>
      </c>
      <c r="O188" s="119">
        <f t="shared" si="94"/>
        <v>1.2766897286287427E-2</v>
      </c>
      <c r="P188" s="119">
        <f t="shared" si="122"/>
        <v>1.1481038185477693E-2</v>
      </c>
    </row>
    <row r="189" spans="1:16" x14ac:dyDescent="0.2">
      <c r="A189" s="78" t="s">
        <v>408</v>
      </c>
      <c r="B189" s="126">
        <f t="shared" si="109"/>
        <v>0.26285744643488101</v>
      </c>
      <c r="C189" s="126">
        <f t="shared" si="110"/>
        <v>0.2906635405082979</v>
      </c>
      <c r="D189" s="126">
        <f t="shared" si="111"/>
        <v>0.2322342955346553</v>
      </c>
      <c r="E189" s="126">
        <f t="shared" si="112"/>
        <v>0.24099004895518822</v>
      </c>
      <c r="F189" s="126">
        <f t="shared" si="113"/>
        <v>0.24719413059642276</v>
      </c>
      <c r="G189" s="126">
        <f t="shared" si="114"/>
        <v>0.23295716229235339</v>
      </c>
      <c r="H189" s="126">
        <f t="shared" si="115"/>
        <v>0.22284764687321135</v>
      </c>
      <c r="I189" s="126">
        <f t="shared" si="116"/>
        <v>0.21562346999860543</v>
      </c>
      <c r="J189" s="126">
        <f t="shared" si="117"/>
        <v>0.16922476581757226</v>
      </c>
      <c r="K189" s="126">
        <f t="shared" si="118"/>
        <v>0.1557723713515774</v>
      </c>
      <c r="L189" s="136">
        <f t="shared" si="119"/>
        <v>0.15560859881846165</v>
      </c>
      <c r="M189" s="136">
        <f t="shared" si="120"/>
        <v>0.1642312158468536</v>
      </c>
      <c r="N189" s="136">
        <f t="shared" si="121"/>
        <v>0.1611188767084053</v>
      </c>
      <c r="O189" s="119">
        <f t="shared" si="94"/>
        <v>0.12048233561064312</v>
      </c>
      <c r="P189" s="119">
        <f t="shared" si="122"/>
        <v>0.13157218631525885</v>
      </c>
    </row>
    <row r="190" spans="1:16" x14ac:dyDescent="0.2">
      <c r="A190" s="78" t="s">
        <v>409</v>
      </c>
      <c r="B190" s="126">
        <f t="shared" si="109"/>
        <v>1.5817500772347669E-5</v>
      </c>
      <c r="C190" s="126">
        <f t="shared" si="110"/>
        <v>1.6424492086870794E-5</v>
      </c>
      <c r="D190" s="126">
        <f t="shared" si="111"/>
        <v>2.3184911258583376E-5</v>
      </c>
      <c r="E190" s="126">
        <f t="shared" si="112"/>
        <v>1.1528149578136387E-5</v>
      </c>
      <c r="F190" s="126">
        <f t="shared" si="113"/>
        <v>8.4985079244744396E-6</v>
      </c>
      <c r="G190" s="126">
        <f t="shared" si="114"/>
        <v>9.76544613840627E-6</v>
      </c>
      <c r="H190" s="126">
        <f t="shared" si="115"/>
        <v>9.0154486151626972E-6</v>
      </c>
      <c r="I190" s="126">
        <f t="shared" si="116"/>
        <v>9.8699710065860363E-6</v>
      </c>
      <c r="J190" s="126">
        <f t="shared" si="117"/>
        <v>0</v>
      </c>
      <c r="K190" s="126">
        <f t="shared" si="118"/>
        <v>0</v>
      </c>
      <c r="L190" s="136">
        <f t="shared" si="119"/>
        <v>0</v>
      </c>
      <c r="M190" s="136">
        <f t="shared" si="120"/>
        <v>0</v>
      </c>
      <c r="N190" s="136">
        <f t="shared" si="121"/>
        <v>0</v>
      </c>
      <c r="O190" s="119">
        <f t="shared" si="94"/>
        <v>0</v>
      </c>
      <c r="P190" s="119">
        <f t="shared" si="122"/>
        <v>0</v>
      </c>
    </row>
    <row r="191" spans="1:16" x14ac:dyDescent="0.2">
      <c r="A191" s="78" t="s">
        <v>410</v>
      </c>
      <c r="B191" s="126">
        <f t="shared" si="109"/>
        <v>2.9257667889259095E-2</v>
      </c>
      <c r="C191" s="126">
        <f t="shared" si="110"/>
        <v>2.9578283198679809E-2</v>
      </c>
      <c r="D191" s="126">
        <f t="shared" si="111"/>
        <v>3.3804157452821712E-2</v>
      </c>
      <c r="E191" s="126">
        <f t="shared" si="112"/>
        <v>2.483379140850565E-2</v>
      </c>
      <c r="F191" s="126">
        <f t="shared" si="113"/>
        <v>2.5503898053876102E-2</v>
      </c>
      <c r="G191" s="126">
        <f t="shared" si="114"/>
        <v>2.4919043166422378E-2</v>
      </c>
      <c r="H191" s="126">
        <f t="shared" si="115"/>
        <v>2.5498241798119863E-2</v>
      </c>
      <c r="I191" s="126">
        <f t="shared" si="116"/>
        <v>2.8551894885849229E-2</v>
      </c>
      <c r="J191" s="126">
        <f t="shared" si="117"/>
        <v>2.8051490809764119E-2</v>
      </c>
      <c r="K191" s="126">
        <f t="shared" si="118"/>
        <v>3.2815621421443994E-2</v>
      </c>
      <c r="L191" s="136">
        <f t="shared" si="119"/>
        <v>3.0250934197862307E-2</v>
      </c>
      <c r="M191" s="136">
        <f t="shared" si="120"/>
        <v>2.90112245424856E-2</v>
      </c>
      <c r="N191" s="136">
        <f t="shared" si="121"/>
        <v>3.0564825249790671E-2</v>
      </c>
      <c r="O191" s="119">
        <f t="shared" si="94"/>
        <v>2.5294547772883542E-2</v>
      </c>
      <c r="P191" s="119">
        <f t="shared" si="122"/>
        <v>1.9781692421384858E-2</v>
      </c>
    </row>
    <row r="192" spans="1:16" x14ac:dyDescent="0.2">
      <c r="A192" s="78" t="s">
        <v>411</v>
      </c>
      <c r="B192" s="126">
        <f t="shared" si="109"/>
        <v>4.9204525954559722E-2</v>
      </c>
      <c r="C192" s="126">
        <f t="shared" si="110"/>
        <v>4.8130417656471094E-2</v>
      </c>
      <c r="D192" s="126">
        <f t="shared" si="111"/>
        <v>5.0356771562084054E-2</v>
      </c>
      <c r="E192" s="126">
        <f t="shared" si="112"/>
        <v>5.1400860343749924E-2</v>
      </c>
      <c r="F192" s="126">
        <f t="shared" si="113"/>
        <v>5.2189519953090187E-2</v>
      </c>
      <c r="G192" s="126">
        <f t="shared" si="114"/>
        <v>5.3721772920285446E-2</v>
      </c>
      <c r="H192" s="126">
        <f t="shared" si="115"/>
        <v>4.542736067438586E-2</v>
      </c>
      <c r="I192" s="126">
        <f t="shared" si="116"/>
        <v>4.2344691213752526E-2</v>
      </c>
      <c r="J192" s="126">
        <f t="shared" si="117"/>
        <v>4.0856399807422714E-2</v>
      </c>
      <c r="K192" s="126">
        <f t="shared" si="118"/>
        <v>4.034818152667722E-2</v>
      </c>
      <c r="L192" s="136">
        <f t="shared" si="119"/>
        <v>3.9490346263019539E-2</v>
      </c>
      <c r="M192" s="136">
        <f t="shared" si="120"/>
        <v>3.5902505932902139E-2</v>
      </c>
      <c r="N192" s="136">
        <f t="shared" si="121"/>
        <v>3.3433812963844844E-2</v>
      </c>
      <c r="O192" s="119">
        <f t="shared" si="94"/>
        <v>3.2261093000671093E-2</v>
      </c>
      <c r="P192" s="119">
        <f t="shared" si="122"/>
        <v>3.2170854375285364E-2</v>
      </c>
    </row>
    <row r="193" spans="1:16" x14ac:dyDescent="0.2">
      <c r="A193" s="78" t="s">
        <v>412</v>
      </c>
      <c r="B193" s="126">
        <f t="shared" si="109"/>
        <v>1.4197124709372155E-3</v>
      </c>
      <c r="C193" s="126">
        <f t="shared" si="110"/>
        <v>1.5419029728455729E-3</v>
      </c>
      <c r="D193" s="126">
        <f t="shared" si="111"/>
        <v>1.7774691423432668E-3</v>
      </c>
      <c r="E193" s="126">
        <f t="shared" si="112"/>
        <v>1.7958754069825832E-3</v>
      </c>
      <c r="F193" s="126">
        <f t="shared" si="113"/>
        <v>1.4711554348292688E-3</v>
      </c>
      <c r="G193" s="126">
        <f t="shared" si="114"/>
        <v>1.4180928900395962E-3</v>
      </c>
      <c r="H193" s="126">
        <f t="shared" si="115"/>
        <v>1.3900230803060556E-3</v>
      </c>
      <c r="I193" s="126">
        <f t="shared" si="116"/>
        <v>1.4402247440144633E-3</v>
      </c>
      <c r="J193" s="126">
        <f t="shared" si="117"/>
        <v>1.408397525750023E-3</v>
      </c>
      <c r="K193" s="126">
        <f t="shared" si="118"/>
        <v>1.5228948404503746E-3</v>
      </c>
      <c r="L193" s="136">
        <f t="shared" si="119"/>
        <v>2.7452848047187675E-3</v>
      </c>
      <c r="M193" s="136">
        <f t="shared" si="120"/>
        <v>1.8303603267519201E-3</v>
      </c>
      <c r="N193" s="136">
        <f t="shared" si="121"/>
        <v>1.9122160197981035E-3</v>
      </c>
      <c r="O193" s="119">
        <f t="shared" si="94"/>
        <v>1.3969316596336501E-3</v>
      </c>
      <c r="P193" s="119">
        <f t="shared" si="122"/>
        <v>1.1030402414057023E-3</v>
      </c>
    </row>
    <row r="194" spans="1:16" x14ac:dyDescent="0.2">
      <c r="A194" s="78" t="s">
        <v>413</v>
      </c>
      <c r="B194" s="126">
        <f t="shared" si="109"/>
        <v>3.7195866599272465E-3</v>
      </c>
      <c r="C194" s="126">
        <f t="shared" si="110"/>
        <v>2.1740054980439886E-3</v>
      </c>
      <c r="D194" s="126">
        <f t="shared" si="111"/>
        <v>2.3318063030374836E-3</v>
      </c>
      <c r="E194" s="126">
        <f t="shared" si="112"/>
        <v>2.281413845402867E-3</v>
      </c>
      <c r="F194" s="126">
        <f t="shared" si="113"/>
        <v>2.2863595762379093E-3</v>
      </c>
      <c r="G194" s="126">
        <f t="shared" si="114"/>
        <v>1.9552584103961195E-3</v>
      </c>
      <c r="H194" s="126">
        <f t="shared" si="115"/>
        <v>2.3096367190888487E-3</v>
      </c>
      <c r="I194" s="126">
        <f t="shared" si="116"/>
        <v>2.1601055102038504E-3</v>
      </c>
      <c r="J194" s="126">
        <f t="shared" si="117"/>
        <v>2.4101165989737407E-3</v>
      </c>
      <c r="K194" s="126">
        <f t="shared" si="118"/>
        <v>2.4435425584780337E-3</v>
      </c>
      <c r="L194" s="136">
        <f t="shared" si="119"/>
        <v>2.4432983094357383E-3</v>
      </c>
      <c r="M194" s="136">
        <f t="shared" si="120"/>
        <v>1.9822330090849779E-3</v>
      </c>
      <c r="N194" s="136">
        <f t="shared" si="121"/>
        <v>1.5903103145975392E-3</v>
      </c>
      <c r="O194" s="119">
        <f t="shared" si="94"/>
        <v>2.2160704202373199E-3</v>
      </c>
      <c r="P194" s="119">
        <f t="shared" si="122"/>
        <v>1.6902699986393039E-3</v>
      </c>
    </row>
    <row r="195" spans="1:16" x14ac:dyDescent="0.2">
      <c r="B195" s="91"/>
      <c r="C195" s="91"/>
      <c r="D195" s="91"/>
      <c r="E195" s="91"/>
      <c r="F195" s="91"/>
      <c r="G195" s="91"/>
      <c r="H195" s="91"/>
      <c r="I195" s="91"/>
      <c r="J195" s="91"/>
      <c r="K195" s="91"/>
      <c r="L195" s="125"/>
      <c r="M195" s="125"/>
      <c r="N195" s="125"/>
      <c r="O195" s="119"/>
      <c r="P195" s="119"/>
    </row>
    <row r="196" spans="1:16" x14ac:dyDescent="0.2">
      <c r="A196" s="75" t="s">
        <v>414</v>
      </c>
      <c r="B196" s="127">
        <f>B37/$B$74</f>
        <v>1.9905470800413954E-3</v>
      </c>
      <c r="C196" s="127">
        <f>C37/$C$74</f>
        <v>2.1584034959306513E-3</v>
      </c>
      <c r="D196" s="127">
        <f>D37/$D$74</f>
        <v>2.6253780113138702E-3</v>
      </c>
      <c r="E196" s="127">
        <f>E37/$E$74</f>
        <v>2.6848730159881548E-3</v>
      </c>
      <c r="F196" s="127">
        <f>F37/$F$74</f>
        <v>2.737873485036465E-3</v>
      </c>
      <c r="G196" s="127">
        <f>G37/$G$74</f>
        <v>2.779077714992769E-3</v>
      </c>
      <c r="H196" s="127">
        <f>H37/$H$74</f>
        <v>2.3600701992830824E-3</v>
      </c>
      <c r="I196" s="127">
        <f>I37/$I$74</f>
        <v>2.7444434254580278E-3</v>
      </c>
      <c r="J196" s="127">
        <f>J37/$J$74</f>
        <v>2.8225376620427752E-3</v>
      </c>
      <c r="K196" s="127">
        <f>K37/$K$74</f>
        <v>3.043093689438791E-3</v>
      </c>
      <c r="L196" s="128">
        <f>L37/$L$74</f>
        <v>2.6382426460735109E-3</v>
      </c>
      <c r="M196" s="128">
        <f>M37/$M$74</f>
        <v>2.4292229639917757E-3</v>
      </c>
      <c r="N196" s="128">
        <f>N37/$N$74</f>
        <v>2.4423882936052328E-3</v>
      </c>
      <c r="O196" s="123">
        <f t="shared" si="94"/>
        <v>2.4970688484406756E-3</v>
      </c>
      <c r="P196" s="123">
        <f>P37/$P$74</f>
        <v>3.0309548647490954E-3</v>
      </c>
    </row>
    <row r="197" spans="1:16" x14ac:dyDescent="0.2">
      <c r="A197" s="78" t="s">
        <v>415</v>
      </c>
      <c r="B197" s="126">
        <f>B38/$B$74</f>
        <v>4.9583315993237181E-4</v>
      </c>
      <c r="C197" s="126">
        <f>C38/$C$74</f>
        <v>1.6308584269062059E-3</v>
      </c>
      <c r="D197" s="126">
        <f>D38/$D$74</f>
        <v>1.9813275380347567E-3</v>
      </c>
      <c r="E197" s="126">
        <f>E38/$E$74</f>
        <v>1.898430537129483E-3</v>
      </c>
      <c r="F197" s="126">
        <f>F38/$F$74</f>
        <v>1.938513264589832E-3</v>
      </c>
      <c r="G197" s="126">
        <f>G38/$G$74</f>
        <v>2.0054217916577639E-3</v>
      </c>
      <c r="H197" s="126">
        <f>H38/$H$74</f>
        <v>1.7446408271787745E-3</v>
      </c>
      <c r="I197" s="126">
        <f>I38/$I$74</f>
        <v>2.1181527886762175E-3</v>
      </c>
      <c r="J197" s="126">
        <f>J38/$J$74</f>
        <v>2.0047907086053699E-3</v>
      </c>
      <c r="K197" s="126">
        <f>K38/$K$74</f>
        <v>2.1343310228808024E-3</v>
      </c>
      <c r="L197" s="136">
        <f>L38/$L$74</f>
        <v>1.6787999119126506E-3</v>
      </c>
      <c r="M197" s="136">
        <f>M38/$M$74</f>
        <v>1.6488354084536903E-3</v>
      </c>
      <c r="N197" s="136">
        <f>N38/$N$74</f>
        <v>1.7058878885156399E-3</v>
      </c>
      <c r="O197" s="119">
        <f t="shared" si="94"/>
        <v>1.7608157718404611E-3</v>
      </c>
      <c r="P197" s="119">
        <f>P38/$P$74</f>
        <v>0</v>
      </c>
    </row>
    <row r="198" spans="1:16" x14ac:dyDescent="0.2">
      <c r="A198" s="78" t="s">
        <v>416</v>
      </c>
      <c r="B198" s="126">
        <f>B39/$B$74</f>
        <v>1.4947139201090239E-3</v>
      </c>
      <c r="C198" s="126">
        <f>C39/$C$74</f>
        <v>5.2754506902444559E-4</v>
      </c>
      <c r="D198" s="126">
        <f>D39/$D$74</f>
        <v>6.4405047327911345E-4</v>
      </c>
      <c r="E198" s="126">
        <f>E39/$E$74</f>
        <v>7.8644247885867162E-4</v>
      </c>
      <c r="F198" s="126">
        <f>F39/$F$74</f>
        <v>7.9936022044663278E-4</v>
      </c>
      <c r="G198" s="126">
        <f>G39/$G$74</f>
        <v>7.736559233350055E-4</v>
      </c>
      <c r="H198" s="126">
        <f>H39/$H$74</f>
        <v>6.15429372104308E-4</v>
      </c>
      <c r="I198" s="126">
        <f>I39/$I$74</f>
        <v>6.2629063678181027E-4</v>
      </c>
      <c r="J198" s="126">
        <f>J39/$J$74</f>
        <v>8.1774695343740547E-4</v>
      </c>
      <c r="K198" s="126">
        <f>K39/$K$74</f>
        <v>9.0876266655798852E-4</v>
      </c>
      <c r="L198" s="136">
        <f>L39/$L$74</f>
        <v>9.5944273416086038E-4</v>
      </c>
      <c r="M198" s="136">
        <f>M39/$M$74</f>
        <v>7.8038755553808516E-4</v>
      </c>
      <c r="N198" s="136">
        <f>N39/$N$74</f>
        <v>7.365004050895928E-4</v>
      </c>
      <c r="O198" s="119">
        <f t="shared" si="94"/>
        <v>7.3625307660021421E-4</v>
      </c>
      <c r="P198" s="119">
        <f>P39/$P$74</f>
        <v>3.0309548647490954E-3</v>
      </c>
    </row>
    <row r="199" spans="1:16" ht="9.75" customHeight="1" x14ac:dyDescent="0.2">
      <c r="B199" s="91"/>
      <c r="C199" s="91"/>
      <c r="D199" s="91"/>
      <c r="E199" s="91"/>
      <c r="F199" s="91"/>
      <c r="G199" s="91"/>
      <c r="H199" s="91"/>
      <c r="I199" s="91"/>
      <c r="J199" s="91"/>
      <c r="K199" s="91"/>
      <c r="L199" s="125"/>
      <c r="M199" s="125"/>
      <c r="N199" s="125"/>
      <c r="O199" s="119"/>
      <c r="P199" s="119"/>
    </row>
    <row r="200" spans="1:16" x14ac:dyDescent="0.2">
      <c r="A200" s="75" t="s">
        <v>417</v>
      </c>
      <c r="B200" s="127">
        <f>B41/$B$74</f>
        <v>3.6019721294617814E-2</v>
      </c>
      <c r="C200" s="127">
        <f>C41/$C$74</f>
        <v>3.9419489615236329E-2</v>
      </c>
      <c r="D200" s="127">
        <f>D41/$D$74</f>
        <v>4.1287418120265755E-2</v>
      </c>
      <c r="E200" s="127">
        <f>E41/$E$74</f>
        <v>4.0968435058091536E-2</v>
      </c>
      <c r="F200" s="127">
        <f>F41/$F$74</f>
        <v>3.8963423052104353E-2</v>
      </c>
      <c r="G200" s="127">
        <f>G41/$G$74</f>
        <v>3.8553041100323412E-2</v>
      </c>
      <c r="H200" s="127">
        <f>H41/$H$74</f>
        <v>3.9383328162708391E-2</v>
      </c>
      <c r="I200" s="127">
        <f>I41/$I$74</f>
        <v>4.0884241937090629E-2</v>
      </c>
      <c r="J200" s="127">
        <f>J41/$J$74</f>
        <v>4.6011097001702875E-2</v>
      </c>
      <c r="K200" s="127">
        <f>K41/$K$74</f>
        <v>4.6051251168370486E-2</v>
      </c>
      <c r="L200" s="128">
        <f>L41/$L$74</f>
        <v>4.6400131967210698E-2</v>
      </c>
      <c r="M200" s="128">
        <f>M41/$M$74</f>
        <v>4.8014355349087233E-2</v>
      </c>
      <c r="N200" s="128">
        <f>N41/$N$74</f>
        <v>4.8861224432795718E-2</v>
      </c>
      <c r="O200" s="123">
        <f t="shared" si="94"/>
        <v>4.9042724435307321E-2</v>
      </c>
      <c r="P200" s="123">
        <f>P41/$P$74</f>
        <v>5.1179257900928893E-2</v>
      </c>
    </row>
    <row r="201" spans="1:16" x14ac:dyDescent="0.2">
      <c r="A201" s="78" t="s">
        <v>418</v>
      </c>
      <c r="B201" s="126">
        <f>B42/$B$74</f>
        <v>8.822781666929902E-3</v>
      </c>
      <c r="C201" s="126">
        <f>C42/$C$74</f>
        <v>9.4646325455971445E-3</v>
      </c>
      <c r="D201" s="126">
        <f>D42/$D$74</f>
        <v>1.0756935901558068E-2</v>
      </c>
      <c r="E201" s="126">
        <f>E42/$E$74</f>
        <v>9.9877334928333231E-3</v>
      </c>
      <c r="F201" s="126">
        <f>F42/$F$74</f>
        <v>8.791080742721424E-3</v>
      </c>
      <c r="G201" s="126">
        <f>G42/$G$74</f>
        <v>7.3096756220447394E-3</v>
      </c>
      <c r="H201" s="126">
        <f>H42/$H$74</f>
        <v>7.6744195736753442E-3</v>
      </c>
      <c r="I201" s="126">
        <f>I42/$I$74</f>
        <v>7.1382694642758608E-3</v>
      </c>
      <c r="J201" s="126">
        <f>J42/$J$74</f>
        <v>9.4183052576517073E-3</v>
      </c>
      <c r="K201" s="126">
        <f>K42/$K$74</f>
        <v>8.3248212397544295E-3</v>
      </c>
      <c r="L201" s="136">
        <f>L42/$L$74</f>
        <v>6.884650090514549E-3</v>
      </c>
      <c r="M201" s="136">
        <f>M42/$M$74</f>
        <v>7.5992660899741092E-3</v>
      </c>
      <c r="N201" s="136">
        <f>N42/$N$74</f>
        <v>8.6939359989263408E-3</v>
      </c>
      <c r="O201" s="119">
        <f t="shared" si="94"/>
        <v>8.4971328480572018E-3</v>
      </c>
      <c r="P201" s="119">
        <f>P42/$P$74</f>
        <v>1.1733505711841202E-2</v>
      </c>
    </row>
    <row r="202" spans="1:16" x14ac:dyDescent="0.2">
      <c r="A202" s="78" t="s">
        <v>419</v>
      </c>
      <c r="B202" s="126">
        <f>B43/$B$74</f>
        <v>1.9946443075371186E-2</v>
      </c>
      <c r="C202" s="126">
        <f>C43/$C$74</f>
        <v>2.3045953945648921E-2</v>
      </c>
      <c r="D202" s="126">
        <f>D43/$D$74</f>
        <v>2.2927021153456083E-2</v>
      </c>
      <c r="E202" s="126">
        <f>E43/$E$74</f>
        <v>2.2507054140544477E-2</v>
      </c>
      <c r="F202" s="126">
        <f>F43/$F$74</f>
        <v>2.1952473052272246E-2</v>
      </c>
      <c r="G202" s="126">
        <f>G43/$G$74</f>
        <v>2.2975018318222636E-2</v>
      </c>
      <c r="H202" s="126">
        <f>H43/$H$74</f>
        <v>2.2875011411360904E-2</v>
      </c>
      <c r="I202" s="126">
        <f>I43/$I$74</f>
        <v>2.4403820435596101E-2</v>
      </c>
      <c r="J202" s="126">
        <f>J43/$J$74</f>
        <v>2.6362765086569789E-2</v>
      </c>
      <c r="K202" s="126">
        <f>K43/$K$74</f>
        <v>2.7822792045314199E-2</v>
      </c>
      <c r="L202" s="136">
        <f>L43/$L$74</f>
        <v>2.9202262040125875E-2</v>
      </c>
      <c r="M202" s="136">
        <f>M43/$M$74</f>
        <v>3.0892037277176671E-2</v>
      </c>
      <c r="N202" s="136">
        <f>N43/$N$74</f>
        <v>3.0436132623521458E-2</v>
      </c>
      <c r="O202" s="119">
        <f t="shared" si="94"/>
        <v>3.0203188796078802E-2</v>
      </c>
      <c r="P202" s="119">
        <f>P43/$P$74</f>
        <v>2.9374607436887745E-2</v>
      </c>
    </row>
    <row r="203" spans="1:16" x14ac:dyDescent="0.2">
      <c r="A203" s="78" t="s">
        <v>420</v>
      </c>
      <c r="B203" s="126">
        <f>B44/$B$74</f>
        <v>7.0845803862939725E-3</v>
      </c>
      <c r="C203" s="126">
        <f>C44/$C$74</f>
        <v>6.7018001486545079E-3</v>
      </c>
      <c r="D203" s="126">
        <f>D44/$D$74</f>
        <v>7.3976696199121936E-3</v>
      </c>
      <c r="E203" s="126">
        <f>E44/$E$74</f>
        <v>7.9583969503071606E-3</v>
      </c>
      <c r="F203" s="126">
        <f>F44/$F$74</f>
        <v>8.0300783106329095E-3</v>
      </c>
      <c r="G203" s="126">
        <f>G44/$G$74</f>
        <v>8.0850388488853623E-3</v>
      </c>
      <c r="H203" s="126">
        <f>H44/$H$74</f>
        <v>8.6524442282757043E-3</v>
      </c>
      <c r="I203" s="126">
        <f>I44/$I$74</f>
        <v>9.1590480407975714E-3</v>
      </c>
      <c r="J203" s="126">
        <f>J44/$J$74</f>
        <v>1.003433487615291E-2</v>
      </c>
      <c r="K203" s="126">
        <f>K44/$K$74</f>
        <v>9.7137239698962576E-3</v>
      </c>
      <c r="L203" s="136">
        <f>L44/$L$74</f>
        <v>1.0130877524802432E-2</v>
      </c>
      <c r="M203" s="136">
        <f>M44/$M$74</f>
        <v>9.3491776500243991E-3</v>
      </c>
      <c r="N203" s="136">
        <f>N44/$N$74</f>
        <v>9.5740221849320902E-3</v>
      </c>
      <c r="O203" s="119">
        <f t="shared" si="94"/>
        <v>1.0175922891797678E-2</v>
      </c>
      <c r="P203" s="119">
        <f>P44/$P$74</f>
        <v>9.9148393837177468E-3</v>
      </c>
    </row>
    <row r="204" spans="1:16" x14ac:dyDescent="0.2">
      <c r="A204" s="78" t="s">
        <v>421</v>
      </c>
      <c r="B204" s="126">
        <f>B45/$B$74</f>
        <v>1.6591616602275888E-4</v>
      </c>
      <c r="C204" s="126">
        <f>C45/$C$74</f>
        <v>2.0710297533575831E-4</v>
      </c>
      <c r="D204" s="126">
        <f>D45/$D$74</f>
        <v>2.057914453394103E-4</v>
      </c>
      <c r="E204" s="126">
        <f>E45/$E$74</f>
        <v>5.1525047440657639E-4</v>
      </c>
      <c r="F204" s="126">
        <f>F45/$F$74</f>
        <v>1.8979094647776708E-4</v>
      </c>
      <c r="G204" s="126">
        <f>G45/$G$74</f>
        <v>1.8330831117067511E-4</v>
      </c>
      <c r="H204" s="126">
        <f>H45/$H$74</f>
        <v>1.8145294939643844E-4</v>
      </c>
      <c r="I204" s="126">
        <f>I45/$I$74</f>
        <v>1.8310399642109865E-4</v>
      </c>
      <c r="J204" s="126">
        <f>J45/$J$74</f>
        <v>1.956917813284696E-4</v>
      </c>
      <c r="K204" s="126">
        <f>K45/$K$74</f>
        <v>1.8991391340559402E-4</v>
      </c>
      <c r="L204" s="136">
        <f>L45/$L$74</f>
        <v>1.8234231176784713E-4</v>
      </c>
      <c r="M204" s="136">
        <f>M45/$M$74</f>
        <v>1.7387433191205632E-4</v>
      </c>
      <c r="N204" s="136">
        <f>N45/$N$74</f>
        <v>1.5713362541582796E-4</v>
      </c>
      <c r="O204" s="119">
        <f t="shared" si="94"/>
        <v>1.6647989937364129E-4</v>
      </c>
      <c r="P204" s="119">
        <f>P45/$P$74</f>
        <v>1.5630536848219371E-4</v>
      </c>
    </row>
    <row r="205" spans="1:16" ht="8.25" customHeight="1" x14ac:dyDescent="0.2">
      <c r="B205" s="91"/>
      <c r="C205" s="91"/>
      <c r="D205" s="91"/>
      <c r="E205" s="91"/>
      <c r="F205" s="91"/>
      <c r="G205" s="91"/>
      <c r="H205" s="91"/>
      <c r="I205" s="91"/>
      <c r="J205" s="91"/>
      <c r="K205" s="91"/>
      <c r="L205" s="125"/>
      <c r="M205" s="125"/>
      <c r="N205" s="125"/>
      <c r="O205" s="119"/>
      <c r="P205" s="119"/>
    </row>
    <row r="206" spans="1:16" x14ac:dyDescent="0.2">
      <c r="A206" s="75" t="s">
        <v>99</v>
      </c>
      <c r="B206" s="127">
        <f>B47/$B$74</f>
        <v>0.10974217150387307</v>
      </c>
      <c r="C206" s="127">
        <f>C47/$C$74</f>
        <v>0.11568906078315766</v>
      </c>
      <c r="D206" s="127">
        <f>D47/$D$74</f>
        <v>0.12454613916419119</v>
      </c>
      <c r="E206" s="127">
        <f>E47/$E$74</f>
        <v>0.12417877241966496</v>
      </c>
      <c r="F206" s="127">
        <f>F47/$F$74</f>
        <v>0.12325891188440251</v>
      </c>
      <c r="G206" s="127">
        <f>G47/$G$74</f>
        <v>0.12681932423280018</v>
      </c>
      <c r="H206" s="127">
        <f>H47/$H$74</f>
        <v>0.12289958797884629</v>
      </c>
      <c r="I206" s="127">
        <f>I47/$I$74</f>
        <v>0.12254888088888348</v>
      </c>
      <c r="J206" s="127">
        <f>J47/$J$74</f>
        <v>0.13377338072749625</v>
      </c>
      <c r="K206" s="127">
        <f>K47/$K$74</f>
        <v>0.13538922113150559</v>
      </c>
      <c r="L206" s="128">
        <f>L47/$L$74</f>
        <v>0.13263291493670704</v>
      </c>
      <c r="M206" s="128">
        <f>M47/$M$74</f>
        <v>0.13358691818682311</v>
      </c>
      <c r="N206" s="128">
        <f>N47/$N$74</f>
        <v>0.1320088715467557</v>
      </c>
      <c r="O206" s="123">
        <f t="shared" si="94"/>
        <v>0.14239957737377607</v>
      </c>
      <c r="P206" s="123">
        <f>P47/$P$74</f>
        <v>0.14520551694618786</v>
      </c>
    </row>
    <row r="207" spans="1:16" x14ac:dyDescent="0.2">
      <c r="A207" s="78" t="s">
        <v>422</v>
      </c>
      <c r="B207" s="127"/>
      <c r="C207" s="127"/>
      <c r="D207" s="127"/>
      <c r="E207" s="127"/>
      <c r="F207" s="127"/>
      <c r="G207" s="126">
        <f>G48/$G$74</f>
        <v>4.0274217477903559E-5</v>
      </c>
      <c r="H207" s="126">
        <f>H48/$H$74</f>
        <v>2.6781185592100954E-4</v>
      </c>
      <c r="I207" s="126">
        <f>I48/$I$74</f>
        <v>8.9245204264822313E-4</v>
      </c>
      <c r="J207" s="126">
        <f>J48/$J$74</f>
        <v>1.3892021465364071E-3</v>
      </c>
      <c r="K207" s="126">
        <f>K48/$K$74</f>
        <v>1.4562090912440741E-3</v>
      </c>
      <c r="L207" s="136">
        <f>L48/$L$74</f>
        <v>1.8779762371401683E-3</v>
      </c>
      <c r="M207" s="136">
        <f>M48/$M$74</f>
        <v>1.9587632400073288E-3</v>
      </c>
      <c r="N207" s="136">
        <f>N48/$N$74</f>
        <v>2.1128508517871832E-3</v>
      </c>
      <c r="O207" s="119">
        <f t="shared" si="94"/>
        <v>1.813122638195917E-3</v>
      </c>
      <c r="P207" s="119">
        <f>P48/$P$74</f>
        <v>1.7283636907525679E-3</v>
      </c>
    </row>
    <row r="208" spans="1:16" x14ac:dyDescent="0.2">
      <c r="A208" s="78" t="s">
        <v>423</v>
      </c>
      <c r="B208" s="126">
        <f>B49/$B$74</f>
        <v>9.5260459469807702E-3</v>
      </c>
      <c r="C208" s="126">
        <f>C49/$C$74</f>
        <v>1.2986711763954592E-2</v>
      </c>
      <c r="D208" s="126">
        <f>D49/$D$74</f>
        <v>1.6578293877730747E-2</v>
      </c>
      <c r="E208" s="126">
        <f>E49/$E$74</f>
        <v>1.2961846919169918E-2</v>
      </c>
      <c r="F208" s="126">
        <f>F49/$F$74</f>
        <v>1.278773638925035E-2</v>
      </c>
      <c r="G208" s="126">
        <f>G49/$G$74</f>
        <v>1.9945902293302946E-2</v>
      </c>
      <c r="H208" s="126">
        <f>H49/$H$74</f>
        <v>1.7087131280462652E-2</v>
      </c>
      <c r="I208" s="126">
        <f>I49/$I$74</f>
        <v>1.6913894950171506E-2</v>
      </c>
      <c r="J208" s="126">
        <f>J49/$J$74</f>
        <v>1.8605162823185726E-2</v>
      </c>
      <c r="K208" s="126">
        <f>K49/$K$74</f>
        <v>1.9389777465033228E-2</v>
      </c>
      <c r="L208" s="136">
        <f>L49/$L$74</f>
        <v>1.9227884645948289E-2</v>
      </c>
      <c r="M208" s="136">
        <f>M49/$M$74</f>
        <v>1.9446819876445632E-2</v>
      </c>
      <c r="N208" s="136">
        <f>N49/$N$74</f>
        <v>1.8636861315727317E-2</v>
      </c>
      <c r="O208" s="119">
        <f t="shared" si="94"/>
        <v>1.6681424082768952E-2</v>
      </c>
      <c r="P208" s="119">
        <f>P49/$P$74</f>
        <v>2.0587377301656863E-2</v>
      </c>
    </row>
    <row r="209" spans="1:16" x14ac:dyDescent="0.2">
      <c r="A209" s="78" t="s">
        <v>424</v>
      </c>
      <c r="B209" s="126">
        <f>B50/$B$74</f>
        <v>2.2992038206424642E-4</v>
      </c>
      <c r="C209" s="126">
        <f>C50/$C$74</f>
        <v>2.3926866014687201E-4</v>
      </c>
      <c r="D209" s="126">
        <f>D50/$D$74</f>
        <v>2.7181883428390038E-4</v>
      </c>
      <c r="E209" s="126">
        <f>E50/$E$74</f>
        <v>2.9406182425678742E-4</v>
      </c>
      <c r="F209" s="126">
        <f>F50/$F$74</f>
        <v>2.9806861920992776E-4</v>
      </c>
      <c r="G209" s="126">
        <f>G50/$G$74</f>
        <v>2.796761090432586E-4</v>
      </c>
      <c r="H209" s="126">
        <f>H50/$H$74</f>
        <v>2.7278171667020846E-4</v>
      </c>
      <c r="I209" s="126">
        <f>I50/$I$74</f>
        <v>2.7105719653899385E-4</v>
      </c>
      <c r="J209" s="126">
        <f>J50/$J$74</f>
        <v>3.0564596406338571E-4</v>
      </c>
      <c r="K209" s="126">
        <f>K50/$K$74</f>
        <v>3.6239730775516318E-4</v>
      </c>
      <c r="L209" s="136">
        <f>L50/$L$74</f>
        <v>3.6679187591646338E-4</v>
      </c>
      <c r="M209" s="136">
        <f>M50/$M$74</f>
        <v>3.4338889563735305E-4</v>
      </c>
      <c r="N209" s="136">
        <f>N50/$N$74</f>
        <v>3.0682549368352412E-4</v>
      </c>
      <c r="O209" s="119">
        <f t="shared" si="94"/>
        <v>3.6275568272319051E-4</v>
      </c>
      <c r="P209" s="119">
        <f>P50/$P$74</f>
        <v>0</v>
      </c>
    </row>
    <row r="210" spans="1:16" x14ac:dyDescent="0.2">
      <c r="A210" s="78" t="s">
        <v>425</v>
      </c>
      <c r="B210" s="126">
        <f>B51/$B$74</f>
        <v>9.9986205174828049E-2</v>
      </c>
      <c r="C210" s="126">
        <f>C51/$C$74</f>
        <v>0.1024630803590562</v>
      </c>
      <c r="D210" s="126">
        <f>D51/$D$74</f>
        <v>0.10769602645217653</v>
      </c>
      <c r="E210" s="126">
        <f>E51/$E$74</f>
        <v>0.11092286367623826</v>
      </c>
      <c r="F210" s="126">
        <f>F51/$F$74</f>
        <v>0.11017310687594224</v>
      </c>
      <c r="G210" s="126">
        <f>G51/$G$74</f>
        <v>0.10655347161297607</v>
      </c>
      <c r="H210" s="126">
        <f>H51/$H$74</f>
        <v>0.10527186312579241</v>
      </c>
      <c r="I210" s="126">
        <f>I51/$I$74</f>
        <v>0.10447147669952475</v>
      </c>
      <c r="J210" s="126">
        <f>J51/$J$74</f>
        <v>0.11347336979371075</v>
      </c>
      <c r="K210" s="126">
        <f>K51/$K$74</f>
        <v>0.11418083726747312</v>
      </c>
      <c r="L210" s="136">
        <f>L51/$L$74</f>
        <v>0.1111602621777021</v>
      </c>
      <c r="M210" s="136">
        <f>M51/$M$74</f>
        <v>0.11183794617473281</v>
      </c>
      <c r="N210" s="136">
        <f>N51/$N$74</f>
        <v>0.11095233388555768</v>
      </c>
      <c r="O210" s="119">
        <f t="shared" si="94"/>
        <v>0.12354227497008802</v>
      </c>
      <c r="P210" s="119">
        <f>P51/$P$74</f>
        <v>0.12288977595377841</v>
      </c>
    </row>
    <row r="211" spans="1:16" ht="9.75" customHeight="1" x14ac:dyDescent="0.2">
      <c r="B211" s="91"/>
      <c r="C211" s="91"/>
      <c r="D211" s="91"/>
      <c r="E211" s="91"/>
      <c r="F211" s="91"/>
      <c r="G211" s="91"/>
      <c r="H211" s="91"/>
      <c r="I211" s="91"/>
      <c r="J211" s="91"/>
      <c r="K211" s="91"/>
      <c r="L211" s="125"/>
      <c r="M211" s="125"/>
      <c r="N211" s="125"/>
      <c r="O211" s="119"/>
      <c r="P211" s="119"/>
    </row>
    <row r="212" spans="1:16" ht="25.5" x14ac:dyDescent="0.2">
      <c r="A212" s="75" t="s">
        <v>426</v>
      </c>
      <c r="B212" s="127">
        <f>B53/$B$74</f>
        <v>2.9213694917888939E-3</v>
      </c>
      <c r="C212" s="127">
        <f>C53/$C$74</f>
        <v>2.7858874235853789E-3</v>
      </c>
      <c r="D212" s="127">
        <f>D53/$D$74</f>
        <v>3.9705803342415238E-3</v>
      </c>
      <c r="E212" s="127">
        <f t="shared" ref="E212:E217" si="123">E53/$E$74</f>
        <v>3.612421591908087E-3</v>
      </c>
      <c r="F212" s="127">
        <f t="shared" ref="F212:F217" si="124">F53/$F$74</f>
        <v>3.6919692669323038E-3</v>
      </c>
      <c r="G212" s="127">
        <f t="shared" ref="G212:G217" si="125">G53/$G$74</f>
        <v>3.5440767022915658E-3</v>
      </c>
      <c r="H212" s="127">
        <f t="shared" ref="H212:H217" si="126">H53/$H$74</f>
        <v>4.1538414334108742E-3</v>
      </c>
      <c r="I212" s="127">
        <f t="shared" ref="I212:I217" si="127">I53/$I$74</f>
        <v>4.0594798801781243E-3</v>
      </c>
      <c r="J212" s="127">
        <f t="shared" ref="J212:J217" si="128">J53/$J$74</f>
        <v>4.0670567531810873E-3</v>
      </c>
      <c r="K212" s="127">
        <f t="shared" ref="K212:K217" si="129">K53/$K$74</f>
        <v>3.8063662424977539E-3</v>
      </c>
      <c r="L212" s="128">
        <f t="shared" ref="L212:L217" si="130">L53/$L$74</f>
        <v>4.2106136373268061E-3</v>
      </c>
      <c r="M212" s="128">
        <f t="shared" ref="M212:M217" si="131">M53/$M$74</f>
        <v>3.6589508702595296E-3</v>
      </c>
      <c r="N212" s="128">
        <f t="shared" ref="N212:N217" si="132">N53/$N$74</f>
        <v>3.4878784170205021E-3</v>
      </c>
      <c r="O212" s="123">
        <f t="shared" si="94"/>
        <v>3.1539560884725855E-3</v>
      </c>
      <c r="P212" s="123">
        <f t="shared" ref="P212:P217" si="133">P53/$P$74</f>
        <v>2.9027091983715187E-3</v>
      </c>
    </row>
    <row r="213" spans="1:16" x14ac:dyDescent="0.2">
      <c r="A213" s="78" t="s">
        <v>427</v>
      </c>
      <c r="B213" s="126">
        <f>B54/$B$74</f>
        <v>3.9229317253558136E-4</v>
      </c>
      <c r="C213" s="126">
        <f>C54/$C$74</f>
        <v>4.4885175909513154E-4</v>
      </c>
      <c r="D213" s="126">
        <f>D54/$D$74</f>
        <v>7.7224057239462095E-4</v>
      </c>
      <c r="E213" s="126">
        <f t="shared" si="123"/>
        <v>5.8162147667556777E-4</v>
      </c>
      <c r="F213" s="126">
        <f t="shared" si="124"/>
        <v>6.0575685181899765E-4</v>
      </c>
      <c r="G213" s="126">
        <f t="shared" si="125"/>
        <v>5.2278952996864976E-4</v>
      </c>
      <c r="H213" s="126">
        <f t="shared" si="126"/>
        <v>9.3506111754440395E-4</v>
      </c>
      <c r="I213" s="126">
        <f t="shared" si="127"/>
        <v>8.8454893951009752E-4</v>
      </c>
      <c r="J213" s="126">
        <f t="shared" si="128"/>
        <v>7.7647603500465522E-4</v>
      </c>
      <c r="K213" s="126">
        <f t="shared" si="129"/>
        <v>6.3273051103217976E-4</v>
      </c>
      <c r="L213" s="136">
        <f t="shared" si="130"/>
        <v>6.724845314567227E-4</v>
      </c>
      <c r="M213" s="136">
        <f t="shared" si="131"/>
        <v>6.1604646994014754E-4</v>
      </c>
      <c r="N213" s="136">
        <f t="shared" si="132"/>
        <v>6.08250970081554E-4</v>
      </c>
      <c r="O213" s="119">
        <f t="shared" si="94"/>
        <v>4.873138607895428E-4</v>
      </c>
      <c r="P213" s="119">
        <f t="shared" si="133"/>
        <v>4.7340594913220316E-4</v>
      </c>
    </row>
    <row r="214" spans="1:16" x14ac:dyDescent="0.2">
      <c r="A214" s="78" t="s">
        <v>428</v>
      </c>
      <c r="B214" s="126">
        <f>B55/$B$74</f>
        <v>1.8626344148652155E-3</v>
      </c>
      <c r="C214" s="126">
        <f>C55/$C$74</f>
        <v>1.8441110965056156E-3</v>
      </c>
      <c r="D214" s="126">
        <f>D55/$D$74</f>
        <v>2.4402469462249093E-3</v>
      </c>
      <c r="E214" s="126">
        <f t="shared" si="123"/>
        <v>2.59284224646674E-3</v>
      </c>
      <c r="F214" s="126">
        <f t="shared" si="124"/>
        <v>2.5270683509321492E-3</v>
      </c>
      <c r="G214" s="126">
        <f t="shared" si="125"/>
        <v>2.514820123695403E-3</v>
      </c>
      <c r="H214" s="126">
        <f t="shared" si="126"/>
        <v>2.6321397712727652E-3</v>
      </c>
      <c r="I214" s="126">
        <f t="shared" si="127"/>
        <v>2.6717263249878445E-3</v>
      </c>
      <c r="J214" s="126">
        <f t="shared" si="128"/>
        <v>2.6980557251870896E-3</v>
      </c>
      <c r="K214" s="126">
        <f t="shared" si="129"/>
        <v>2.5475050609182373E-3</v>
      </c>
      <c r="L214" s="136">
        <f t="shared" si="130"/>
        <v>2.9250022587756518E-3</v>
      </c>
      <c r="M214" s="136">
        <f t="shared" si="131"/>
        <v>2.5193779659866177E-3</v>
      </c>
      <c r="N214" s="136">
        <f t="shared" si="132"/>
        <v>2.282433933883951E-3</v>
      </c>
      <c r="O214" s="119">
        <f t="shared" si="94"/>
        <v>2.1433137802646164E-3</v>
      </c>
      <c r="P214" s="119">
        <f t="shared" si="133"/>
        <v>2.0502189187601486E-3</v>
      </c>
    </row>
    <row r="215" spans="1:16" x14ac:dyDescent="0.2">
      <c r="A215" s="78" t="s">
        <v>429</v>
      </c>
      <c r="B215" s="126">
        <f>B56/$B$74</f>
        <v>6.2580481360464935E-4</v>
      </c>
      <c r="C215" s="126">
        <f>C56/$C$74</f>
        <v>4.5875959985323625E-4</v>
      </c>
      <c r="D215" s="126">
        <f>D56/$D$74</f>
        <v>7.221527076262215E-4</v>
      </c>
      <c r="E215" s="126">
        <f t="shared" si="123"/>
        <v>3.9060924440950282E-4</v>
      </c>
      <c r="F215" s="126">
        <f t="shared" si="124"/>
        <v>4.9629888088560887E-4</v>
      </c>
      <c r="G215" s="126">
        <f t="shared" si="125"/>
        <v>4.6375146961500784E-4</v>
      </c>
      <c r="H215" s="126">
        <f t="shared" si="126"/>
        <v>5.2473698943866711E-4</v>
      </c>
      <c r="I215" s="126">
        <f t="shared" si="127"/>
        <v>4.4672130145765508E-4</v>
      </c>
      <c r="J215" s="126">
        <f t="shared" si="128"/>
        <v>5.1234432302760485E-4</v>
      </c>
      <c r="K215" s="126">
        <f t="shared" si="129"/>
        <v>5.6963496827769464E-4</v>
      </c>
      <c r="L215" s="136">
        <f t="shared" si="130"/>
        <v>5.4212402706017848E-4</v>
      </c>
      <c r="M215" s="136">
        <f t="shared" si="131"/>
        <v>4.5560462321935185E-4</v>
      </c>
      <c r="N215" s="136">
        <f t="shared" si="132"/>
        <v>5.1545588719916348E-4</v>
      </c>
      <c r="O215" s="119">
        <f t="shared" si="94"/>
        <v>4.561162157632011E-4</v>
      </c>
      <c r="P215" s="119">
        <f t="shared" si="133"/>
        <v>3.79084330479167E-4</v>
      </c>
    </row>
    <row r="216" spans="1:16" x14ac:dyDescent="0.2">
      <c r="A216" s="78" t="s">
        <v>430</v>
      </c>
      <c r="B216" s="126">
        <f>B57/$B$74</f>
        <v>4.0637090783448207E-5</v>
      </c>
      <c r="C216" s="126">
        <f>C57/$C$74</f>
        <v>3.416496813139533E-5</v>
      </c>
      <c r="D216" s="126">
        <f>D57/$D$74</f>
        <v>3.5940107995772025E-5</v>
      </c>
      <c r="E216" s="126">
        <f t="shared" si="123"/>
        <v>4.7348624356276384E-5</v>
      </c>
      <c r="F216" s="126">
        <f t="shared" si="124"/>
        <v>6.2845183295548186E-5</v>
      </c>
      <c r="G216" s="126">
        <f t="shared" si="125"/>
        <v>4.2715579012505124E-5</v>
      </c>
      <c r="H216" s="126">
        <f t="shared" si="126"/>
        <v>6.1903555155037304E-5</v>
      </c>
      <c r="I216" s="126">
        <f t="shared" si="127"/>
        <v>5.6483314222527746E-5</v>
      </c>
      <c r="J216" s="126">
        <f t="shared" si="128"/>
        <v>8.0180669961737219E-5</v>
      </c>
      <c r="K216" s="126">
        <f t="shared" si="129"/>
        <v>5.6495702269642612E-5</v>
      </c>
      <c r="L216" s="136">
        <f t="shared" si="130"/>
        <v>7.1002820034252696E-5</v>
      </c>
      <c r="M216" s="136">
        <f t="shared" si="131"/>
        <v>6.7921811113412508E-5</v>
      </c>
      <c r="N216" s="136">
        <f t="shared" si="132"/>
        <v>8.1737625855833596E-5</v>
      </c>
      <c r="O216" s="119">
        <f t="shared" si="94"/>
        <v>6.2193095731571764E-5</v>
      </c>
      <c r="P216" s="119">
        <f t="shared" si="133"/>
        <v>0</v>
      </c>
    </row>
    <row r="217" spans="1:16" ht="25.5" x14ac:dyDescent="0.2">
      <c r="A217" s="78" t="s">
        <v>431</v>
      </c>
      <c r="B217" s="126"/>
      <c r="C217" s="126"/>
      <c r="D217" s="126"/>
      <c r="E217" s="137">
        <f t="shared" si="123"/>
        <v>0</v>
      </c>
      <c r="F217" s="137">
        <f t="shared" si="124"/>
        <v>0</v>
      </c>
      <c r="G217" s="137">
        <f t="shared" si="125"/>
        <v>0</v>
      </c>
      <c r="H217" s="137">
        <f t="shared" si="126"/>
        <v>0</v>
      </c>
      <c r="I217" s="137">
        <f t="shared" si="127"/>
        <v>0</v>
      </c>
      <c r="J217" s="137">
        <f t="shared" si="128"/>
        <v>0</v>
      </c>
      <c r="K217" s="137">
        <f t="shared" si="129"/>
        <v>0</v>
      </c>
      <c r="L217" s="138">
        <f t="shared" si="130"/>
        <v>0</v>
      </c>
      <c r="M217" s="138">
        <f t="shared" si="131"/>
        <v>0</v>
      </c>
      <c r="N217" s="138">
        <f t="shared" si="132"/>
        <v>0</v>
      </c>
      <c r="O217" s="165">
        <f t="shared" si="94"/>
        <v>5.0191359236531546E-6</v>
      </c>
      <c r="P217" s="165">
        <f t="shared" si="133"/>
        <v>0</v>
      </c>
    </row>
    <row r="218" spans="1:16" ht="9.75" customHeight="1" x14ac:dyDescent="0.2">
      <c r="B218" s="91"/>
      <c r="C218" s="91"/>
      <c r="D218" s="91"/>
      <c r="E218" s="166"/>
      <c r="F218" s="166"/>
      <c r="G218" s="166"/>
      <c r="H218" s="166"/>
      <c r="I218" s="166"/>
      <c r="J218" s="166"/>
      <c r="K218" s="166"/>
      <c r="L218" s="167"/>
      <c r="M218" s="167"/>
      <c r="N218" s="167"/>
      <c r="O218" s="119"/>
      <c r="P218" s="119"/>
    </row>
    <row r="219" spans="1:16" x14ac:dyDescent="0.2">
      <c r="A219" s="75" t="s">
        <v>101</v>
      </c>
      <c r="B219" s="127">
        <f t="shared" ref="B219:B224" si="134">B60/$B$74</f>
        <v>0.11220438656103217</v>
      </c>
      <c r="C219" s="127">
        <f t="shared" ref="C219:C224" si="135">C60/$C$74</f>
        <v>0.1136036943968768</v>
      </c>
      <c r="D219" s="127">
        <f t="shared" ref="D219:D224" si="136">D60/$D$74</f>
        <v>0.12757863216311591</v>
      </c>
      <c r="E219" s="127">
        <f t="shared" ref="E219:E224" si="137">E60/$E$74</f>
        <v>0.13767992533540424</v>
      </c>
      <c r="F219" s="127">
        <f t="shared" ref="F219:F224" si="138">F60/$F$74</f>
        <v>0.13262613242262744</v>
      </c>
      <c r="G219" s="127">
        <f t="shared" ref="G219:G224" si="139">G60/$G$74</f>
        <v>0.1351997202568655</v>
      </c>
      <c r="H219" s="127">
        <f t="shared" ref="H219:H224" si="140">H60/$H$74</f>
        <v>0.1372625991841398</v>
      </c>
      <c r="I219" s="127">
        <f t="shared" ref="I219:I224" si="141">I60/$I$74</f>
        <v>0.14106554510919883</v>
      </c>
      <c r="J219" s="127">
        <f t="shared" ref="J219:J224" si="142">J60/$J$74</f>
        <v>0.15333379461666685</v>
      </c>
      <c r="K219" s="127">
        <f t="shared" ref="K219:K224" si="143">K60/$K$74</f>
        <v>0.15615287984950027</v>
      </c>
      <c r="L219" s="128">
        <f t="shared" ref="L219:L224" si="144">L60/$L$74</f>
        <v>0.1572000006957644</v>
      </c>
      <c r="M219" s="128">
        <f t="shared" ref="M219:M224" si="145">M60/$M$74</f>
        <v>0.14948365070195177</v>
      </c>
      <c r="N219" s="128">
        <f t="shared" ref="N219:N224" si="146">N60/$N$74</f>
        <v>0.14508806193335833</v>
      </c>
      <c r="O219" s="123">
        <f t="shared" si="94"/>
        <v>0.14339738833910448</v>
      </c>
      <c r="P219" s="123">
        <f t="shared" ref="P219:P224" si="147">P60/$P$74</f>
        <v>0.13959080323621126</v>
      </c>
    </row>
    <row r="220" spans="1:16" x14ac:dyDescent="0.2">
      <c r="A220" s="78" t="s">
        <v>432</v>
      </c>
      <c r="B220" s="126">
        <f t="shared" si="134"/>
        <v>5.7747444797531667E-5</v>
      </c>
      <c r="C220" s="126">
        <f t="shared" si="135"/>
        <v>9.8673489440229917E-5</v>
      </c>
      <c r="D220" s="126">
        <f t="shared" si="136"/>
        <v>1.6719984367629444E-4</v>
      </c>
      <c r="E220" s="126">
        <f t="shared" si="137"/>
        <v>1.2156284732680785E-4</v>
      </c>
      <c r="F220" s="126">
        <f t="shared" si="138"/>
        <v>4.4230867459791028E-4</v>
      </c>
      <c r="G220" s="126">
        <f t="shared" si="139"/>
        <v>1.3989358205255737E-4</v>
      </c>
      <c r="H220" s="126">
        <f t="shared" si="140"/>
        <v>4.4257519092485244E-4</v>
      </c>
      <c r="I220" s="126">
        <f t="shared" si="141"/>
        <v>2.5198712981435544E-5</v>
      </c>
      <c r="J220" s="126">
        <f t="shared" si="142"/>
        <v>0</v>
      </c>
      <c r="K220" s="126">
        <f t="shared" si="143"/>
        <v>0</v>
      </c>
      <c r="L220" s="136">
        <f t="shared" si="144"/>
        <v>0</v>
      </c>
      <c r="M220" s="136">
        <f t="shared" si="145"/>
        <v>0</v>
      </c>
      <c r="N220" s="136">
        <f t="shared" si="146"/>
        <v>0</v>
      </c>
      <c r="O220" s="119">
        <f>O61/$O$74</f>
        <v>0</v>
      </c>
      <c r="P220" s="119">
        <f t="shared" si="147"/>
        <v>0</v>
      </c>
    </row>
    <row r="221" spans="1:16" x14ac:dyDescent="0.2">
      <c r="A221" s="78" t="s">
        <v>433</v>
      </c>
      <c r="B221" s="126">
        <f t="shared" si="134"/>
        <v>9.0356076561311975E-4</v>
      </c>
      <c r="C221" s="126">
        <f t="shared" si="135"/>
        <v>8.7447133986091441E-4</v>
      </c>
      <c r="D221" s="126">
        <f t="shared" si="136"/>
        <v>9.8652337495241807E-4</v>
      </c>
      <c r="E221" s="126">
        <f t="shared" si="137"/>
        <v>4.0489377643410378E-4</v>
      </c>
      <c r="F221" s="126">
        <f t="shared" si="138"/>
        <v>3.7674809829456671E-4</v>
      </c>
      <c r="G221" s="126">
        <f t="shared" si="139"/>
        <v>3.8180090134540934E-4</v>
      </c>
      <c r="H221" s="126">
        <f t="shared" si="140"/>
        <v>3.7240621187137611E-4</v>
      </c>
      <c r="I221" s="126">
        <f t="shared" si="141"/>
        <v>3.8842789868951517E-4</v>
      </c>
      <c r="J221" s="126">
        <f t="shared" si="142"/>
        <v>4.1715042083569195E-4</v>
      </c>
      <c r="K221" s="126">
        <f t="shared" si="143"/>
        <v>4.4228273793114848E-4</v>
      </c>
      <c r="L221" s="136">
        <f t="shared" si="144"/>
        <v>4.3554317641517353E-4</v>
      </c>
      <c r="M221" s="136">
        <f t="shared" si="145"/>
        <v>3.9410300080420325E-4</v>
      </c>
      <c r="N221" s="136">
        <f t="shared" si="146"/>
        <v>3.9929386035454087E-4</v>
      </c>
      <c r="O221" s="119">
        <f t="shared" si="94"/>
        <v>4.018958941405693E-4</v>
      </c>
      <c r="P221" s="119">
        <f t="shared" si="147"/>
        <v>4.2440568493308967E-4</v>
      </c>
    </row>
    <row r="222" spans="1:16" x14ac:dyDescent="0.2">
      <c r="A222" s="78" t="s">
        <v>434</v>
      </c>
      <c r="B222" s="126">
        <f t="shared" si="134"/>
        <v>2.3581914468829946E-2</v>
      </c>
      <c r="C222" s="126">
        <f t="shared" si="135"/>
        <v>2.5493456340430681E-2</v>
      </c>
      <c r="D222" s="126">
        <f t="shared" si="136"/>
        <v>2.6411629339150595E-2</v>
      </c>
      <c r="E222" s="126">
        <f t="shared" si="137"/>
        <v>2.7704955216252346E-2</v>
      </c>
      <c r="F222" s="126">
        <f t="shared" si="138"/>
        <v>2.7974339714170279E-2</v>
      </c>
      <c r="G222" s="126">
        <f t="shared" si="139"/>
        <v>2.9026381564393029E-2</v>
      </c>
      <c r="H222" s="126">
        <f t="shared" si="140"/>
        <v>3.0094734182527987E-2</v>
      </c>
      <c r="I222" s="126">
        <f t="shared" si="141"/>
        <v>3.2043128110363694E-2</v>
      </c>
      <c r="J222" s="126">
        <f t="shared" si="142"/>
        <v>3.4891702220541804E-2</v>
      </c>
      <c r="K222" s="126">
        <f t="shared" si="143"/>
        <v>3.7485572453773354E-2</v>
      </c>
      <c r="L222" s="136">
        <f t="shared" si="144"/>
        <v>3.7528779713999587E-2</v>
      </c>
      <c r="M222" s="136">
        <f t="shared" si="145"/>
        <v>3.5871284244483194E-2</v>
      </c>
      <c r="N222" s="136">
        <f t="shared" si="146"/>
        <v>3.4285862229725135E-2</v>
      </c>
      <c r="O222" s="119">
        <f t="shared" si="94"/>
        <v>3.4175469379814652E-2</v>
      </c>
      <c r="P222" s="119">
        <f t="shared" si="147"/>
        <v>3.2099082726950695E-2</v>
      </c>
    </row>
    <row r="223" spans="1:16" x14ac:dyDescent="0.2">
      <c r="A223" s="78" t="s">
        <v>435</v>
      </c>
      <c r="B223" s="126">
        <f t="shared" si="134"/>
        <v>5.8308319648329139E-3</v>
      </c>
      <c r="C223" s="126">
        <f t="shared" si="135"/>
        <v>6.8605660209302933E-3</v>
      </c>
      <c r="D223" s="126">
        <f t="shared" si="136"/>
        <v>6.6990161267421709E-3</v>
      </c>
      <c r="E223" s="126">
        <f t="shared" si="137"/>
        <v>6.0762335991880823E-3</v>
      </c>
      <c r="F223" s="126">
        <f t="shared" si="138"/>
        <v>5.4618253498444243E-3</v>
      </c>
      <c r="G223" s="126">
        <f t="shared" si="139"/>
        <v>5.6481723887309493E-3</v>
      </c>
      <c r="H223" s="126">
        <f t="shared" si="140"/>
        <v>5.7391664043474162E-3</v>
      </c>
      <c r="I223" s="126">
        <f t="shared" si="141"/>
        <v>5.4465208020827317E-3</v>
      </c>
      <c r="J223" s="126">
        <f t="shared" si="142"/>
        <v>5.8883605007401894E-3</v>
      </c>
      <c r="K223" s="126">
        <f t="shared" si="143"/>
        <v>6.0553770012046629E-3</v>
      </c>
      <c r="L223" s="136">
        <f t="shared" si="144"/>
        <v>5.9045999877252011E-3</v>
      </c>
      <c r="M223" s="136">
        <f t="shared" si="145"/>
        <v>5.8822371296114503E-3</v>
      </c>
      <c r="N223" s="136">
        <f t="shared" si="146"/>
        <v>5.8547521774350766E-3</v>
      </c>
      <c r="O223" s="119">
        <f t="shared" si="94"/>
        <v>6.3545809984861031E-3</v>
      </c>
      <c r="P223" s="119">
        <f t="shared" si="147"/>
        <v>5.192469518698401E-3</v>
      </c>
    </row>
    <row r="224" spans="1:16" x14ac:dyDescent="0.2">
      <c r="A224" s="78" t="s">
        <v>436</v>
      </c>
      <c r="B224" s="126">
        <f t="shared" si="134"/>
        <v>8.1830331916958654E-2</v>
      </c>
      <c r="C224" s="126">
        <f t="shared" si="135"/>
        <v>8.0276527206214685E-2</v>
      </c>
      <c r="D224" s="126">
        <f t="shared" si="136"/>
        <v>9.3314263478594436E-2</v>
      </c>
      <c r="E224" s="126">
        <f t="shared" si="137"/>
        <v>0.1033722798962029</v>
      </c>
      <c r="F224" s="126">
        <f t="shared" si="138"/>
        <v>9.8370910585720242E-2</v>
      </c>
      <c r="G224" s="126">
        <f t="shared" si="139"/>
        <v>0.10000347182034354</v>
      </c>
      <c r="H224" s="126">
        <f t="shared" si="140"/>
        <v>0.10061371719446816</v>
      </c>
      <c r="I224" s="126">
        <f t="shared" si="141"/>
        <v>0.10316226958508146</v>
      </c>
      <c r="J224" s="126">
        <f t="shared" si="142"/>
        <v>0.11213658147454916</v>
      </c>
      <c r="K224" s="126">
        <f t="shared" si="143"/>
        <v>0.11216964765659111</v>
      </c>
      <c r="L224" s="136">
        <f t="shared" si="144"/>
        <v>0.11333107781762444</v>
      </c>
      <c r="M224" s="136">
        <f t="shared" si="145"/>
        <v>0.10733602632705291</v>
      </c>
      <c r="N224" s="136">
        <f t="shared" si="146"/>
        <v>0.10454815366584357</v>
      </c>
      <c r="O224" s="119">
        <f t="shared" si="94"/>
        <v>0.10246544206666316</v>
      </c>
      <c r="P224" s="119">
        <f t="shared" si="147"/>
        <v>0.10187484530562907</v>
      </c>
    </row>
    <row r="225" spans="1:16" x14ac:dyDescent="0.2">
      <c r="B225" s="91"/>
      <c r="C225" s="91"/>
      <c r="D225" s="91"/>
      <c r="E225" s="91"/>
      <c r="F225" s="91"/>
      <c r="G225" s="91"/>
      <c r="H225" s="91"/>
      <c r="I225" s="91"/>
      <c r="J225" s="91"/>
      <c r="K225" s="91"/>
      <c r="L225" s="125"/>
      <c r="M225" s="125"/>
      <c r="N225" s="125"/>
      <c r="O225" s="119"/>
      <c r="P225" s="119"/>
    </row>
    <row r="226" spans="1:16" x14ac:dyDescent="0.2">
      <c r="A226" s="75" t="s">
        <v>102</v>
      </c>
      <c r="B226" s="127">
        <f>B67/$B$74</f>
        <v>0.11484220620295148</v>
      </c>
      <c r="C226" s="127">
        <f>C67/$C$74</f>
        <v>0.11006191338023025</v>
      </c>
      <c r="D226" s="127">
        <f>D67/$D$74</f>
        <v>0.1206095806374452</v>
      </c>
      <c r="E226" s="127">
        <f>E67/$E$74</f>
        <v>0.1241829963300444</v>
      </c>
      <c r="F226" s="127">
        <f>F67/$F$74</f>
        <v>0.12424587065663172</v>
      </c>
      <c r="G226" s="127">
        <f>G67/$G$74</f>
        <v>0.124900273853272</v>
      </c>
      <c r="H226" s="127">
        <f>H67/$H$74</f>
        <v>0.12764732019577918</v>
      </c>
      <c r="I226" s="127">
        <f>I67/$I$74</f>
        <v>0.13149979725226707</v>
      </c>
      <c r="J226" s="127">
        <f>J67/$J$74</f>
        <v>0.14217578965128611</v>
      </c>
      <c r="K226" s="127">
        <f>K67/$K$74</f>
        <v>0.14391875754472164</v>
      </c>
      <c r="L226" s="128">
        <f>L67/$L$74</f>
        <v>0.14481619319214883</v>
      </c>
      <c r="M226" s="128">
        <f>M67/$M$74</f>
        <v>0.14763786911043852</v>
      </c>
      <c r="N226" s="128">
        <f>N67/$N$74</f>
        <v>0.15467356752750266</v>
      </c>
      <c r="O226" s="123">
        <f t="shared" si="94"/>
        <v>0.1663263053585361</v>
      </c>
      <c r="P226" s="123">
        <f>P67/$P$74</f>
        <v>0.17121874205825163</v>
      </c>
    </row>
    <row r="227" spans="1:16" x14ac:dyDescent="0.2">
      <c r="A227" s="78" t="s">
        <v>437</v>
      </c>
      <c r="B227" s="126">
        <f>B68/$B$74</f>
        <v>9.402228913185201E-2</v>
      </c>
      <c r="C227" s="126">
        <f>C68/$C$74</f>
        <v>8.9922069584913514E-2</v>
      </c>
      <c r="D227" s="126">
        <f>D68/$D$74</f>
        <v>9.6188211038607571E-2</v>
      </c>
      <c r="E227" s="126">
        <f>E68/$E$74</f>
        <v>9.88888928552136E-2</v>
      </c>
      <c r="F227" s="126">
        <f>F68/$F$74</f>
        <v>9.8929333671320438E-2</v>
      </c>
      <c r="G227" s="126">
        <f>G68/$G$74</f>
        <v>9.8999011557009631E-2</v>
      </c>
      <c r="H227" s="126">
        <f>H68/$H$74</f>
        <v>0.10109776344902276</v>
      </c>
      <c r="I227" s="126">
        <f>I68/$I$74</f>
        <v>0.10384725982560425</v>
      </c>
      <c r="J227" s="126">
        <f>J68/$J$74</f>
        <v>0.11285462218178573</v>
      </c>
      <c r="K227" s="126">
        <f>K68/$K$74</f>
        <v>0.1143688826719447</v>
      </c>
      <c r="L227" s="136">
        <f>L68/$L$74</f>
        <v>0.11377608445706634</v>
      </c>
      <c r="M227" s="136">
        <f>M68/$M$74</f>
        <v>0.11579812146677457</v>
      </c>
      <c r="N227" s="136">
        <f>N68/$N$74</f>
        <v>0.12086639042767233</v>
      </c>
      <c r="O227" s="119">
        <f t="shared" si="94"/>
        <v>0.12952704442686747</v>
      </c>
      <c r="P227" s="119">
        <f>P68/$P$74</f>
        <v>0.14022790414632524</v>
      </c>
    </row>
    <row r="228" spans="1:16" x14ac:dyDescent="0.2">
      <c r="A228" s="78" t="s">
        <v>438</v>
      </c>
      <c r="B228" s="126">
        <f>B69/$B$74</f>
        <v>9.1632968651915222E-3</v>
      </c>
      <c r="C228" s="126">
        <f>C69/$C$74</f>
        <v>9.1091270716521251E-3</v>
      </c>
      <c r="D228" s="126">
        <f>D69/$D$74</f>
        <v>1.3073780516909168E-2</v>
      </c>
      <c r="E228" s="126">
        <f>E69/$E$74</f>
        <v>1.3790165943653501E-2</v>
      </c>
      <c r="F228" s="126">
        <f>F69/$F$74</f>
        <v>1.3232646750310138E-2</v>
      </c>
      <c r="G228" s="126">
        <f>G69/$G$74</f>
        <v>1.4214547108554867E-2</v>
      </c>
      <c r="H228" s="126">
        <f>H69/$H$74</f>
        <v>1.5210395191053645E-2</v>
      </c>
      <c r="I228" s="126">
        <f>I69/$I$74</f>
        <v>1.6773057233923735E-2</v>
      </c>
      <c r="J228" s="126">
        <f>J69/$J$74</f>
        <v>1.7749374499074412E-2</v>
      </c>
      <c r="K228" s="126">
        <f>K69/$K$74</f>
        <v>1.8992118724394436E-2</v>
      </c>
      <c r="L228" s="136">
        <f>L69/$L$74</f>
        <v>1.9462872117792695E-2</v>
      </c>
      <c r="M228" s="136">
        <f>M69/$M$74</f>
        <v>1.9753658562416298E-2</v>
      </c>
      <c r="N228" s="136">
        <f>N69/$N$74</f>
        <v>2.1248219557103723E-2</v>
      </c>
      <c r="O228" s="119">
        <f t="shared" si="94"/>
        <v>2.5478868873585133E-2</v>
      </c>
      <c r="P228" s="119">
        <f>P69/$P$74</f>
        <v>1.8829681956382665E-2</v>
      </c>
    </row>
    <row r="229" spans="1:16" x14ac:dyDescent="0.2">
      <c r="A229" s="78" t="s">
        <v>439</v>
      </c>
      <c r="B229" s="126">
        <f>B70/$B$74</f>
        <v>3.6860682425489118E-4</v>
      </c>
      <c r="C229" s="126">
        <f>C70/$C$74</f>
        <v>4.8228281309629695E-4</v>
      </c>
      <c r="D229" s="126">
        <f>D70/$D$74</f>
        <v>4.460765257383765E-4</v>
      </c>
      <c r="E229" s="126">
        <f>E70/$E$74</f>
        <v>5.7722764342166483E-4</v>
      </c>
      <c r="F229" s="126">
        <f>F70/$F$74</f>
        <v>4.8837774361684433E-4</v>
      </c>
      <c r="G229" s="126">
        <f>G70/$G$74</f>
        <v>6.0391531393601814E-4</v>
      </c>
      <c r="H229" s="126">
        <f>H70/$H$74</f>
        <v>6.2204322642450726E-4</v>
      </c>
      <c r="I229" s="126">
        <f>I70/$I$74</f>
        <v>6.49999946196187E-4</v>
      </c>
      <c r="J229" s="126">
        <f>J70/$J$74</f>
        <v>8.4022927110427776E-4</v>
      </c>
      <c r="K229" s="126">
        <f>K70/$K$74</f>
        <v>7.6813734953363479E-4</v>
      </c>
      <c r="L229" s="136">
        <f>L70/$L$74</f>
        <v>7.1364088705975983E-4</v>
      </c>
      <c r="M229" s="136">
        <f>M70/$M$74</f>
        <v>7.1978340289324968E-4</v>
      </c>
      <c r="N229" s="136">
        <f>N70/$N$74</f>
        <v>6.5016601556554384E-4</v>
      </c>
      <c r="O229" s="119">
        <f t="shared" si="94"/>
        <v>6.4393439966577712E-4</v>
      </c>
      <c r="P229" s="119">
        <f>P70/$P$74</f>
        <v>8.2308961079841667E-4</v>
      </c>
    </row>
    <row r="230" spans="1:16" x14ac:dyDescent="0.2">
      <c r="A230" s="78" t="s">
        <v>440</v>
      </c>
      <c r="B230" s="126">
        <f>B71/$B$74</f>
        <v>1.1288013381653054E-2</v>
      </c>
      <c r="C230" s="126">
        <f>C71/$C$74</f>
        <v>1.0548433910568309E-2</v>
      </c>
      <c r="D230" s="126">
        <f>D71/$D$74</f>
        <v>1.0901512556190101E-2</v>
      </c>
      <c r="E230" s="126">
        <f>E71/$E$74</f>
        <v>1.0926709887755645E-2</v>
      </c>
      <c r="F230" s="126">
        <f>F71/$F$74</f>
        <v>1.1595512491384293E-2</v>
      </c>
      <c r="G230" s="126">
        <f>G71/$G$74</f>
        <v>1.1082799873771462E-2</v>
      </c>
      <c r="H230" s="126">
        <f>H71/$H$74</f>
        <v>1.0717118329278274E-2</v>
      </c>
      <c r="I230" s="126">
        <f>I71/$I$74</f>
        <v>1.0229480246542896E-2</v>
      </c>
      <c r="J230" s="126">
        <f>J71/$J$74</f>
        <v>1.0731563699321675E-2</v>
      </c>
      <c r="K230" s="126">
        <f>K71/$K$74</f>
        <v>9.7896187988488498E-3</v>
      </c>
      <c r="L230" s="136">
        <f>L71/$L$74</f>
        <v>1.0863595730230028E-2</v>
      </c>
      <c r="M230" s="136">
        <f>M71/$M$74</f>
        <v>1.1366305678354402E-2</v>
      </c>
      <c r="N230" s="136">
        <f>N71/$N$74</f>
        <v>1.1908791527161034E-2</v>
      </c>
      <c r="O230" s="119">
        <f t="shared" si="94"/>
        <v>1.0676457658417748E-2</v>
      </c>
      <c r="P230" s="119">
        <f>P71/$P$74</f>
        <v>1.133806634474533E-2</v>
      </c>
    </row>
    <row r="231" spans="1:16" ht="9" customHeight="1" x14ac:dyDescent="0.2">
      <c r="B231" s="109"/>
      <c r="C231" s="109"/>
      <c r="D231" s="109"/>
      <c r="E231" s="109"/>
      <c r="F231" s="109"/>
      <c r="G231" s="109"/>
      <c r="H231" s="109"/>
      <c r="I231" s="109"/>
      <c r="J231" s="109"/>
      <c r="K231" s="109"/>
      <c r="L231" s="109"/>
      <c r="M231" s="109"/>
      <c r="N231" s="109"/>
      <c r="O231" s="119"/>
      <c r="P231" s="119"/>
    </row>
    <row r="232" spans="1:16" ht="9.75" customHeight="1" x14ac:dyDescent="0.2">
      <c r="A232" s="75"/>
      <c r="B232" s="109"/>
      <c r="C232" s="109"/>
      <c r="D232" s="109"/>
      <c r="E232" s="109"/>
      <c r="F232" s="109"/>
      <c r="G232" s="109"/>
      <c r="H232" s="109"/>
      <c r="I232" s="109"/>
      <c r="J232" s="109"/>
      <c r="K232" s="109"/>
      <c r="L232" s="109"/>
      <c r="M232" s="109"/>
      <c r="N232" s="109"/>
      <c r="O232" s="119"/>
      <c r="P232" s="119"/>
    </row>
    <row r="233" spans="1:16" x14ac:dyDescent="0.2">
      <c r="A233" s="110" t="s">
        <v>441</v>
      </c>
      <c r="B233" s="121">
        <f>B74/$B$74</f>
        <v>1</v>
      </c>
      <c r="C233" s="121">
        <f>C74/$C$74</f>
        <v>1</v>
      </c>
      <c r="D233" s="121">
        <f>D74/$D$74</f>
        <v>1</v>
      </c>
      <c r="E233" s="121">
        <f>E74/$E$74</f>
        <v>1</v>
      </c>
      <c r="F233" s="121">
        <f>F74/$F$74</f>
        <v>1</v>
      </c>
      <c r="G233" s="121">
        <f>G74/$G$74</f>
        <v>1</v>
      </c>
      <c r="H233" s="121">
        <f>H74/$H$74</f>
        <v>1</v>
      </c>
      <c r="I233" s="121">
        <f>I74/$I$74</f>
        <v>1</v>
      </c>
      <c r="J233" s="121">
        <f>J74/$J$74</f>
        <v>1</v>
      </c>
      <c r="K233" s="121">
        <f>K74/$K$74</f>
        <v>1</v>
      </c>
      <c r="L233" s="121">
        <f>L74/$L$74</f>
        <v>1</v>
      </c>
      <c r="M233" s="121">
        <f>M74/$M$74</f>
        <v>1</v>
      </c>
      <c r="N233" s="121">
        <f>N74/$N$74</f>
        <v>1</v>
      </c>
      <c r="O233" s="123">
        <f t="shared" si="94"/>
        <v>1</v>
      </c>
      <c r="P233" s="123">
        <f>P74/$P$74</f>
        <v>1</v>
      </c>
    </row>
    <row r="234" spans="1:16" ht="13.5" thickBot="1" x14ac:dyDescent="0.25">
      <c r="A234" s="139"/>
      <c r="B234" s="112"/>
      <c r="C234" s="112"/>
      <c r="D234" s="112"/>
      <c r="E234" s="112"/>
      <c r="F234" s="112"/>
      <c r="G234" s="112"/>
      <c r="H234" s="112"/>
      <c r="I234" s="112"/>
      <c r="J234" s="112"/>
      <c r="K234" s="112"/>
      <c r="L234" s="112"/>
      <c r="M234" s="129"/>
      <c r="N234" s="129"/>
      <c r="O234" s="129"/>
      <c r="P234" s="129"/>
    </row>
    <row r="235" spans="1:16" ht="13.5" thickTop="1" x14ac:dyDescent="0.2">
      <c r="E235" s="17"/>
      <c r="F235" s="17"/>
      <c r="M235" s="70"/>
    </row>
    <row r="236" spans="1:16" x14ac:dyDescent="0.2">
      <c r="E236" s="17"/>
      <c r="F236" s="17"/>
    </row>
    <row r="237" spans="1:16" x14ac:dyDescent="0.2">
      <c r="E237" s="17"/>
      <c r="F237" s="17"/>
    </row>
    <row r="238" spans="1:16" x14ac:dyDescent="0.2">
      <c r="E238" s="17"/>
      <c r="F238" s="17"/>
    </row>
    <row r="239" spans="1:16" x14ac:dyDescent="0.2">
      <c r="E239" s="17"/>
      <c r="F239" s="17"/>
    </row>
    <row r="240" spans="1:16" x14ac:dyDescent="0.2">
      <c r="E240" s="17"/>
      <c r="F240" s="17"/>
    </row>
    <row r="241" spans="5:6" x14ac:dyDescent="0.2">
      <c r="E241" s="17"/>
      <c r="F241" s="17"/>
    </row>
  </sheetData>
  <mergeCells count="19">
    <mergeCell ref="A87:N87"/>
    <mergeCell ref="A77:J77"/>
    <mergeCell ref="A78:J78"/>
    <mergeCell ref="A79:J79"/>
    <mergeCell ref="A80:J80"/>
    <mergeCell ref="A85:N85"/>
    <mergeCell ref="A86:N86"/>
    <mergeCell ref="A167:N167"/>
    <mergeCell ref="A88:N88"/>
    <mergeCell ref="A89:N89"/>
    <mergeCell ref="A163:N163"/>
    <mergeCell ref="A164:N164"/>
    <mergeCell ref="A165:N165"/>
    <mergeCell ref="A166:N166"/>
    <mergeCell ref="A6:P6"/>
    <mergeCell ref="A4:P4"/>
    <mergeCell ref="A5:P5"/>
    <mergeCell ref="A7:P7"/>
    <mergeCell ref="A8:P8"/>
  </mergeCells>
  <printOptions horizontalCentered="1" verticalCentered="1"/>
  <pageMargins left="0.23622047244094491" right="0.27559055118110237" top="0.19685039370078741" bottom="0.19685039370078741" header="0" footer="0"/>
  <pageSetup scale="55" orientation="portrait" r:id="rId1"/>
  <headerFooter alignWithMargins="0"/>
  <rowBreaks count="2" manualBreakCount="2">
    <brk id="81" max="16383" man="1"/>
    <brk id="15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C981-3C3F-4BE8-AF29-247BDAD35EBD}">
  <sheetPr>
    <tabColor theme="9" tint="0.39997558519241921"/>
  </sheetPr>
  <dimension ref="A1:L79"/>
  <sheetViews>
    <sheetView showGridLines="0" defaultGridColor="0" topLeftCell="A5" colorId="60" workbookViewId="0">
      <selection activeCell="A12" sqref="A12:F70"/>
    </sheetView>
  </sheetViews>
  <sheetFormatPr baseColWidth="10" defaultColWidth="11.42578125" defaultRowHeight="12.75" x14ac:dyDescent="0.2"/>
  <cols>
    <col min="1" max="1" width="53.85546875" style="181" customWidth="1"/>
    <col min="2" max="5" width="12.85546875" style="181" customWidth="1"/>
    <col min="6" max="6" width="12.42578125" style="181" customWidth="1"/>
    <col min="7" max="7" width="11.42578125" style="181"/>
    <col min="8" max="8" width="14.140625" style="181" customWidth="1"/>
    <col min="9" max="9" width="13.5703125" style="181" customWidth="1"/>
    <col min="10" max="16384" width="11.42578125" style="181"/>
  </cols>
  <sheetData>
    <row r="1" spans="1:9" x14ac:dyDescent="0.2">
      <c r="A1" s="180" t="s">
        <v>0</v>
      </c>
    </row>
    <row r="2" spans="1:9" x14ac:dyDescent="0.2">
      <c r="A2" s="180" t="s">
        <v>2</v>
      </c>
    </row>
    <row r="3" spans="1:9" x14ac:dyDescent="0.2">
      <c r="A3" s="180" t="s">
        <v>3</v>
      </c>
      <c r="F3" s="103"/>
    </row>
    <row r="5" spans="1:9" x14ac:dyDescent="0.2">
      <c r="A5" s="224" t="s">
        <v>92</v>
      </c>
      <c r="B5" s="224"/>
      <c r="C5" s="224"/>
      <c r="D5" s="224"/>
      <c r="E5" s="224"/>
      <c r="F5" s="224"/>
      <c r="G5" s="186"/>
      <c r="H5" s="186"/>
    </row>
    <row r="6" spans="1:9" x14ac:dyDescent="0.2">
      <c r="A6" s="224" t="s">
        <v>99</v>
      </c>
      <c r="B6" s="224"/>
      <c r="C6" s="224"/>
      <c r="D6" s="224"/>
      <c r="E6" s="224"/>
      <c r="F6" s="224"/>
      <c r="G6" s="186"/>
      <c r="H6" s="186"/>
    </row>
    <row r="7" spans="1:9" x14ac:dyDescent="0.2">
      <c r="A7" s="224">
        <v>2021</v>
      </c>
      <c r="B7" s="224"/>
      <c r="C7" s="224"/>
      <c r="D7" s="224"/>
      <c r="E7" s="224"/>
      <c r="F7" s="224"/>
      <c r="G7" s="186"/>
      <c r="H7" s="186"/>
    </row>
    <row r="8" spans="1:9" x14ac:dyDescent="0.2">
      <c r="A8" s="224" t="s">
        <v>6</v>
      </c>
      <c r="B8" s="224"/>
      <c r="C8" s="224"/>
      <c r="D8" s="224"/>
      <c r="E8" s="224"/>
      <c r="F8" s="224"/>
      <c r="G8" s="186"/>
      <c r="H8" s="186"/>
    </row>
    <row r="9" spans="1:9" ht="13.5" thickBot="1" x14ac:dyDescent="0.25"/>
    <row r="10" spans="1:9" ht="66" customHeight="1" thickTop="1" thickBot="1" x14ac:dyDescent="0.25">
      <c r="A10" s="182" t="s">
        <v>1</v>
      </c>
      <c r="B10" s="182" t="s">
        <v>33</v>
      </c>
      <c r="C10" s="182" t="s">
        <v>34</v>
      </c>
      <c r="D10" s="182" t="s">
        <v>106</v>
      </c>
      <c r="E10" s="182" t="s">
        <v>35</v>
      </c>
      <c r="F10" s="182" t="s">
        <v>42</v>
      </c>
      <c r="G10" s="183"/>
      <c r="H10" s="183"/>
      <c r="I10" s="183"/>
    </row>
    <row r="11" spans="1:9" s="23" customFormat="1" ht="13.5" thickTop="1" x14ac:dyDescent="0.2">
      <c r="A11" s="184"/>
      <c r="B11" s="22"/>
      <c r="C11" s="22"/>
      <c r="D11" s="22"/>
      <c r="E11" s="22"/>
      <c r="F11" s="22"/>
      <c r="G11" s="22"/>
      <c r="H11" s="22"/>
      <c r="I11" s="22"/>
    </row>
    <row r="12" spans="1:9" s="23" customFormat="1" x14ac:dyDescent="0.2">
      <c r="A12" s="10" t="s">
        <v>46</v>
      </c>
      <c r="B12" s="12">
        <v>31752.593147889998</v>
      </c>
      <c r="C12" s="12">
        <v>378220.52091188001</v>
      </c>
      <c r="D12" s="175"/>
      <c r="E12" s="12">
        <v>2257666.6466515702</v>
      </c>
      <c r="F12" s="22">
        <f>SUM(B12:E12)</f>
        <v>2667639.7607113402</v>
      </c>
      <c r="G12" s="22" t="e">
        <f>SUM('6.1-Servi. Hospit'!C12+'6.2-Servi. Salud Pública'!D12+#REF!+'6.4-Serv Salud No Espec.'!C12)</f>
        <v>#REF!</v>
      </c>
      <c r="H12" s="22"/>
      <c r="I12" s="22"/>
    </row>
    <row r="13" spans="1:9" s="23" customFormat="1" x14ac:dyDescent="0.2">
      <c r="A13" s="10" t="s">
        <v>47</v>
      </c>
      <c r="B13" s="12">
        <v>31752.593147889998</v>
      </c>
      <c r="C13" s="12">
        <v>378220.52091188001</v>
      </c>
      <c r="D13" s="175"/>
      <c r="E13" s="12">
        <v>2257684.5779192802</v>
      </c>
      <c r="F13" s="22">
        <f t="shared" ref="F13:F69" si="0">SUM(B13:E13)</f>
        <v>2667657.6919790502</v>
      </c>
      <c r="G13" s="22"/>
      <c r="H13" s="22"/>
      <c r="I13" s="22"/>
    </row>
    <row r="14" spans="1:9" s="87" customFormat="1" x14ac:dyDescent="0.2">
      <c r="A14" s="10" t="s">
        <v>48</v>
      </c>
      <c r="B14" s="12">
        <v>31747.796255149999</v>
      </c>
      <c r="C14" s="12">
        <v>374174.82935820997</v>
      </c>
      <c r="D14" s="175"/>
      <c r="E14" s="12">
        <v>2136859.82626259</v>
      </c>
      <c r="F14" s="22">
        <f t="shared" si="0"/>
        <v>2542782.4518759502</v>
      </c>
      <c r="G14" s="29"/>
      <c r="H14" s="29"/>
      <c r="I14" s="29"/>
    </row>
    <row r="15" spans="1:9" s="87" customFormat="1" x14ac:dyDescent="0.2">
      <c r="A15" s="4" t="s">
        <v>49</v>
      </c>
      <c r="B15" s="7">
        <v>21816.29831111</v>
      </c>
      <c r="C15" s="7">
        <v>65314.535405549999</v>
      </c>
      <c r="D15" s="176"/>
      <c r="E15" s="7">
        <v>1253906.1879932</v>
      </c>
      <c r="F15" s="22">
        <f t="shared" si="0"/>
        <v>1341037.0217098601</v>
      </c>
      <c r="G15" s="29"/>
      <c r="H15" s="29"/>
      <c r="I15" s="29"/>
    </row>
    <row r="16" spans="1:9" s="87" customFormat="1" x14ac:dyDescent="0.2">
      <c r="A16" s="4" t="s">
        <v>50</v>
      </c>
      <c r="B16" s="7">
        <v>3959.6371205800001</v>
      </c>
      <c r="C16" s="7">
        <v>9377.7578306399992</v>
      </c>
      <c r="D16" s="176"/>
      <c r="E16" s="7">
        <v>0</v>
      </c>
      <c r="F16" s="22">
        <f t="shared" si="0"/>
        <v>13337.39495122</v>
      </c>
      <c r="G16" s="29"/>
      <c r="H16" s="29"/>
      <c r="I16" s="29"/>
    </row>
    <row r="17" spans="1:9" s="87" customFormat="1" x14ac:dyDescent="0.2">
      <c r="A17" s="4" t="s">
        <v>51</v>
      </c>
      <c r="B17" s="7">
        <v>1015.28711258</v>
      </c>
      <c r="C17" s="7">
        <v>0</v>
      </c>
      <c r="D17" s="176"/>
      <c r="E17" s="7">
        <v>0</v>
      </c>
      <c r="F17" s="22">
        <f t="shared" si="0"/>
        <v>1015.28711258</v>
      </c>
      <c r="G17" s="29"/>
      <c r="H17" s="29"/>
      <c r="I17" s="29"/>
    </row>
    <row r="18" spans="1:9" s="87" customFormat="1" x14ac:dyDescent="0.2">
      <c r="A18" s="4" t="s">
        <v>52</v>
      </c>
      <c r="B18" s="7">
        <v>2944.3500079999999</v>
      </c>
      <c r="C18" s="7">
        <v>9377.7578306399992</v>
      </c>
      <c r="D18" s="176"/>
      <c r="E18" s="7">
        <v>9342.6587266400002</v>
      </c>
      <c r="F18" s="22">
        <f t="shared" si="0"/>
        <v>21664.766565279999</v>
      </c>
      <c r="G18" s="29"/>
      <c r="H18" s="29"/>
      <c r="I18" s="29"/>
    </row>
    <row r="19" spans="1:9" s="87" customFormat="1" x14ac:dyDescent="0.2">
      <c r="A19" s="4" t="s">
        <v>53</v>
      </c>
      <c r="B19" s="7">
        <v>3967.2164646000001</v>
      </c>
      <c r="C19" s="7">
        <v>31433.266330859999</v>
      </c>
      <c r="D19" s="175"/>
      <c r="E19" s="7">
        <v>647264.97131088004</v>
      </c>
      <c r="F19" s="22">
        <f t="shared" si="0"/>
        <v>682665.45410634007</v>
      </c>
      <c r="G19" s="29"/>
      <c r="H19" s="29"/>
      <c r="I19" s="29"/>
    </row>
    <row r="20" spans="1:9" s="87" customFormat="1" x14ac:dyDescent="0.2">
      <c r="A20" s="10" t="s">
        <v>54</v>
      </c>
      <c r="B20" s="12">
        <v>0</v>
      </c>
      <c r="C20" s="12">
        <v>0</v>
      </c>
      <c r="D20" s="175"/>
      <c r="E20" s="12">
        <v>7216.3590216499997</v>
      </c>
      <c r="F20" s="22">
        <f t="shared" si="0"/>
        <v>7216.3590216499997</v>
      </c>
      <c r="G20" s="29"/>
      <c r="H20" s="29"/>
      <c r="I20" s="29"/>
    </row>
    <row r="21" spans="1:9" s="87" customFormat="1" x14ac:dyDescent="0.2">
      <c r="A21" s="10" t="s">
        <v>55</v>
      </c>
      <c r="B21" s="12">
        <v>0</v>
      </c>
      <c r="C21" s="12">
        <v>0</v>
      </c>
      <c r="D21" s="176"/>
      <c r="E21" s="12">
        <v>3971.2171009499998</v>
      </c>
      <c r="F21" s="22">
        <f t="shared" si="0"/>
        <v>3971.2171009499998</v>
      </c>
      <c r="G21" s="29"/>
      <c r="H21" s="29"/>
      <c r="I21" s="29"/>
    </row>
    <row r="22" spans="1:9" s="23" customFormat="1" x14ac:dyDescent="0.2">
      <c r="A22" s="4" t="s">
        <v>44</v>
      </c>
      <c r="B22" s="7">
        <v>0</v>
      </c>
      <c r="C22" s="7">
        <v>0</v>
      </c>
      <c r="D22" s="176"/>
      <c r="E22" s="7">
        <v>0</v>
      </c>
      <c r="F22" s="22">
        <f t="shared" si="0"/>
        <v>0</v>
      </c>
      <c r="G22" s="22"/>
      <c r="H22" s="22"/>
      <c r="I22" s="22"/>
    </row>
    <row r="23" spans="1:9" s="23" customFormat="1" x14ac:dyDescent="0.2">
      <c r="A23" s="4" t="s">
        <v>43</v>
      </c>
      <c r="B23" s="7">
        <v>0</v>
      </c>
      <c r="C23" s="7">
        <v>0</v>
      </c>
      <c r="D23" s="176"/>
      <c r="E23" s="7">
        <v>0</v>
      </c>
      <c r="F23" s="22">
        <f t="shared" si="0"/>
        <v>0</v>
      </c>
      <c r="G23" s="22"/>
      <c r="H23" s="22"/>
      <c r="I23" s="22"/>
    </row>
    <row r="24" spans="1:9" s="87" customFormat="1" x14ac:dyDescent="0.2">
      <c r="A24" s="4" t="s">
        <v>45</v>
      </c>
      <c r="B24" s="7">
        <v>0</v>
      </c>
      <c r="C24" s="7">
        <v>0</v>
      </c>
      <c r="D24" s="176"/>
      <c r="E24" s="7">
        <v>3971.2171009499998</v>
      </c>
      <c r="F24" s="22">
        <f t="shared" si="0"/>
        <v>3971.2171009499998</v>
      </c>
      <c r="G24" s="29"/>
      <c r="H24" s="29"/>
      <c r="I24" s="29"/>
    </row>
    <row r="25" spans="1:9" s="87" customFormat="1" x14ac:dyDescent="0.2">
      <c r="A25" s="4" t="s">
        <v>56</v>
      </c>
      <c r="B25" s="7">
        <v>0</v>
      </c>
      <c r="C25" s="7">
        <v>0</v>
      </c>
      <c r="D25" s="175"/>
      <c r="E25" s="7">
        <v>3245.1419206999999</v>
      </c>
      <c r="F25" s="22">
        <f t="shared" si="0"/>
        <v>3245.1419206999999</v>
      </c>
      <c r="G25" s="29"/>
      <c r="H25" s="29"/>
      <c r="I25" s="29"/>
    </row>
    <row r="26" spans="1:9" s="87" customFormat="1" x14ac:dyDescent="0.2">
      <c r="A26" s="10" t="s">
        <v>57</v>
      </c>
      <c r="B26" s="12">
        <v>2004.64435886</v>
      </c>
      <c r="C26" s="12">
        <v>268049.26979116001</v>
      </c>
      <c r="D26" s="176"/>
      <c r="E26" s="12">
        <v>228472.30793685999</v>
      </c>
      <c r="F26" s="22">
        <f t="shared" si="0"/>
        <v>498526.22208688001</v>
      </c>
      <c r="G26" s="29"/>
      <c r="H26" s="29"/>
      <c r="I26" s="29"/>
    </row>
    <row r="27" spans="1:9" s="87" customFormat="1" x14ac:dyDescent="0.2">
      <c r="A27" s="4" t="s">
        <v>58</v>
      </c>
      <c r="B27" s="7">
        <v>61.31602788</v>
      </c>
      <c r="C27" s="7">
        <v>250454.70467482999</v>
      </c>
      <c r="D27" s="176"/>
      <c r="E27" s="7">
        <v>0</v>
      </c>
      <c r="F27" s="22">
        <f t="shared" si="0"/>
        <v>250516.02070271</v>
      </c>
      <c r="G27" s="29"/>
      <c r="H27" s="29"/>
      <c r="I27" s="29"/>
    </row>
    <row r="28" spans="1:9" s="23" customFormat="1" x14ac:dyDescent="0.2">
      <c r="A28" s="4" t="s">
        <v>59</v>
      </c>
      <c r="B28" s="7">
        <v>0</v>
      </c>
      <c r="C28" s="7">
        <v>0</v>
      </c>
      <c r="D28" s="176"/>
      <c r="E28" s="7">
        <v>0</v>
      </c>
      <c r="F28" s="22">
        <f t="shared" si="0"/>
        <v>0</v>
      </c>
      <c r="G28" s="22"/>
      <c r="H28" s="22"/>
      <c r="I28" s="22"/>
    </row>
    <row r="29" spans="1:9" s="87" customFormat="1" x14ac:dyDescent="0.2">
      <c r="A29" s="4" t="s">
        <v>60</v>
      </c>
      <c r="B29" s="7">
        <v>0</v>
      </c>
      <c r="C29" s="7">
        <v>0</v>
      </c>
      <c r="D29" s="176"/>
      <c r="E29" s="7">
        <v>0</v>
      </c>
      <c r="F29" s="22">
        <f t="shared" si="0"/>
        <v>0</v>
      </c>
      <c r="G29" s="29"/>
      <c r="H29" s="29"/>
      <c r="I29" s="29"/>
    </row>
    <row r="30" spans="1:9" s="87" customFormat="1" x14ac:dyDescent="0.2">
      <c r="A30" s="4" t="s">
        <v>61</v>
      </c>
      <c r="B30" s="7">
        <v>0</v>
      </c>
      <c r="C30" s="7">
        <v>0</v>
      </c>
      <c r="D30" s="176"/>
      <c r="E30" s="7">
        <v>0</v>
      </c>
      <c r="F30" s="22">
        <f t="shared" si="0"/>
        <v>0</v>
      </c>
      <c r="G30" s="29"/>
      <c r="H30" s="29"/>
      <c r="I30" s="29"/>
    </row>
    <row r="31" spans="1:9" s="87" customFormat="1" x14ac:dyDescent="0.2">
      <c r="A31" s="4" t="s">
        <v>62</v>
      </c>
      <c r="B31" s="7">
        <v>0</v>
      </c>
      <c r="C31" s="7">
        <v>0</v>
      </c>
      <c r="D31" s="176"/>
      <c r="E31" s="7">
        <v>0</v>
      </c>
      <c r="F31" s="22">
        <f t="shared" si="0"/>
        <v>0</v>
      </c>
      <c r="G31" s="29"/>
      <c r="H31" s="29"/>
      <c r="I31" s="29"/>
    </row>
    <row r="32" spans="1:9" s="87" customFormat="1" x14ac:dyDescent="0.2">
      <c r="A32" s="4" t="s">
        <v>63</v>
      </c>
      <c r="B32" s="7">
        <v>0</v>
      </c>
      <c r="C32" s="7">
        <v>0</v>
      </c>
      <c r="D32" s="176"/>
      <c r="E32" s="7">
        <v>0</v>
      </c>
      <c r="F32" s="22">
        <f t="shared" si="0"/>
        <v>0</v>
      </c>
      <c r="G32" s="29"/>
      <c r="H32" s="29"/>
      <c r="I32" s="29"/>
    </row>
    <row r="33" spans="1:9" s="87" customFormat="1" x14ac:dyDescent="0.2">
      <c r="A33" s="4" t="s">
        <v>64</v>
      </c>
      <c r="B33" s="7">
        <v>0</v>
      </c>
      <c r="C33" s="7">
        <v>0</v>
      </c>
      <c r="D33" s="176"/>
      <c r="E33" s="7">
        <v>0</v>
      </c>
      <c r="F33" s="22">
        <f t="shared" si="0"/>
        <v>0</v>
      </c>
      <c r="G33" s="29"/>
      <c r="H33" s="29"/>
      <c r="I33" s="29"/>
    </row>
    <row r="34" spans="1:9" s="87" customFormat="1" x14ac:dyDescent="0.2">
      <c r="A34" s="4" t="s">
        <v>65</v>
      </c>
      <c r="B34" s="7">
        <v>0</v>
      </c>
      <c r="C34" s="7">
        <v>0</v>
      </c>
      <c r="D34" s="176"/>
      <c r="E34" s="7">
        <v>0</v>
      </c>
      <c r="F34" s="22">
        <f t="shared" si="0"/>
        <v>0</v>
      </c>
      <c r="G34" s="29"/>
      <c r="H34" s="29"/>
      <c r="I34" s="29"/>
    </row>
    <row r="35" spans="1:9" s="87" customFormat="1" ht="24" x14ac:dyDescent="0.2">
      <c r="A35" s="4" t="s">
        <v>66</v>
      </c>
      <c r="B35" s="7">
        <v>0</v>
      </c>
      <c r="C35" s="7">
        <v>0</v>
      </c>
      <c r="D35" s="176"/>
      <c r="E35" s="7">
        <v>0</v>
      </c>
      <c r="F35" s="22">
        <f t="shared" si="0"/>
        <v>0</v>
      </c>
      <c r="G35" s="29"/>
      <c r="H35" s="29"/>
      <c r="I35" s="29"/>
    </row>
    <row r="36" spans="1:9" s="87" customFormat="1" x14ac:dyDescent="0.2">
      <c r="A36" s="4" t="s">
        <v>67</v>
      </c>
      <c r="B36" s="7">
        <v>0</v>
      </c>
      <c r="C36" s="7">
        <v>0</v>
      </c>
      <c r="D36" s="176"/>
      <c r="E36" s="7">
        <v>0</v>
      </c>
      <c r="F36" s="22">
        <f t="shared" si="0"/>
        <v>0</v>
      </c>
      <c r="G36" s="29"/>
      <c r="H36" s="29"/>
      <c r="I36" s="29"/>
    </row>
    <row r="37" spans="1:9" s="87" customFormat="1" x14ac:dyDescent="0.2">
      <c r="A37" s="4" t="s">
        <v>68</v>
      </c>
      <c r="B37" s="7">
        <v>0</v>
      </c>
      <c r="C37" s="7">
        <v>0</v>
      </c>
      <c r="D37" s="176"/>
      <c r="E37" s="7">
        <v>0</v>
      </c>
      <c r="F37" s="22">
        <f t="shared" si="0"/>
        <v>0</v>
      </c>
      <c r="G37" s="29"/>
      <c r="H37" s="29"/>
      <c r="I37" s="29"/>
    </row>
    <row r="38" spans="1:9" s="87" customFormat="1" x14ac:dyDescent="0.2">
      <c r="A38" s="4" t="s">
        <v>69</v>
      </c>
      <c r="B38" s="7">
        <v>61.31602788</v>
      </c>
      <c r="C38" s="7">
        <v>55458.830263229996</v>
      </c>
      <c r="D38" s="176"/>
      <c r="E38" s="7">
        <v>55458.830263229996</v>
      </c>
      <c r="F38" s="22">
        <f t="shared" si="0"/>
        <v>110978.97655433998</v>
      </c>
      <c r="G38" s="29"/>
      <c r="H38" s="29"/>
      <c r="I38" s="29"/>
    </row>
    <row r="39" spans="1:9" s="87" customFormat="1" x14ac:dyDescent="0.2">
      <c r="A39" s="4" t="s">
        <v>70</v>
      </c>
      <c r="B39" s="7">
        <v>0</v>
      </c>
      <c r="C39" s="7">
        <v>0</v>
      </c>
      <c r="D39" s="176"/>
      <c r="E39" s="7">
        <v>0</v>
      </c>
      <c r="F39" s="22">
        <f t="shared" si="0"/>
        <v>0</v>
      </c>
      <c r="G39" s="29"/>
      <c r="H39" s="29"/>
      <c r="I39" s="29"/>
    </row>
    <row r="40" spans="1:9" s="87" customFormat="1" x14ac:dyDescent="0.2">
      <c r="A40" s="4" t="s">
        <v>71</v>
      </c>
      <c r="B40" s="7">
        <v>0</v>
      </c>
      <c r="C40" s="7">
        <v>194995.8744116</v>
      </c>
      <c r="D40" s="176"/>
      <c r="E40" s="7">
        <v>194995.8744116</v>
      </c>
      <c r="F40" s="22">
        <f t="shared" si="0"/>
        <v>389991.7488232</v>
      </c>
      <c r="G40" s="29"/>
      <c r="H40" s="29"/>
      <c r="I40" s="29"/>
    </row>
    <row r="41" spans="1:9" s="23" customFormat="1" x14ac:dyDescent="0.2">
      <c r="A41" s="4" t="s">
        <v>72</v>
      </c>
      <c r="B41" s="7">
        <v>0</v>
      </c>
      <c r="C41" s="7">
        <v>0</v>
      </c>
      <c r="D41" s="176"/>
      <c r="E41" s="7">
        <v>0</v>
      </c>
      <c r="F41" s="22">
        <f t="shared" si="0"/>
        <v>0</v>
      </c>
      <c r="G41" s="22"/>
      <c r="H41" s="22"/>
      <c r="I41" s="22"/>
    </row>
    <row r="42" spans="1:9" s="23" customFormat="1" x14ac:dyDescent="0.2">
      <c r="A42" s="4" t="s">
        <v>73</v>
      </c>
      <c r="B42" s="7">
        <v>1943.3283309799999</v>
      </c>
      <c r="C42" s="7">
        <v>17252.095116389999</v>
      </c>
      <c r="D42" s="176"/>
      <c r="E42" s="7">
        <v>228441.21440001999</v>
      </c>
      <c r="F42" s="22">
        <f t="shared" si="0"/>
        <v>247636.63784739</v>
      </c>
      <c r="G42" s="22"/>
      <c r="H42" s="22"/>
      <c r="I42" s="22"/>
    </row>
    <row r="43" spans="1:9" s="87" customFormat="1" x14ac:dyDescent="0.2">
      <c r="A43" s="4" t="s">
        <v>74</v>
      </c>
      <c r="B43" s="7">
        <v>0</v>
      </c>
      <c r="C43" s="7">
        <v>342.46999993999998</v>
      </c>
      <c r="D43" s="176"/>
      <c r="E43" s="7">
        <v>31.093536839999999</v>
      </c>
      <c r="F43" s="22">
        <f t="shared" si="0"/>
        <v>373.56353677999999</v>
      </c>
      <c r="G43" s="29"/>
      <c r="H43" s="29"/>
      <c r="I43" s="29"/>
    </row>
    <row r="44" spans="1:9" s="87" customFormat="1" x14ac:dyDescent="0.2">
      <c r="A44" s="4" t="s">
        <v>75</v>
      </c>
      <c r="B44" s="7">
        <v>0</v>
      </c>
      <c r="C44" s="7">
        <v>0</v>
      </c>
      <c r="D44" s="176"/>
      <c r="E44" s="7">
        <v>0</v>
      </c>
      <c r="F44" s="22">
        <f t="shared" si="0"/>
        <v>0</v>
      </c>
      <c r="G44" s="29"/>
      <c r="H44" s="29"/>
      <c r="I44" s="29"/>
    </row>
    <row r="45" spans="1:9" s="23" customFormat="1" x14ac:dyDescent="0.2">
      <c r="A45" s="10" t="s">
        <v>76</v>
      </c>
      <c r="B45" s="12">
        <v>4.7968927399999997</v>
      </c>
      <c r="C45" s="12">
        <v>4045.6915536699998</v>
      </c>
      <c r="D45" s="176"/>
      <c r="E45" s="12">
        <v>120824.75165669</v>
      </c>
      <c r="F45" s="22">
        <f t="shared" si="0"/>
        <v>124875.2401031</v>
      </c>
      <c r="G45" s="22"/>
      <c r="H45" s="22"/>
      <c r="I45" s="22"/>
    </row>
    <row r="46" spans="1:9" s="87" customFormat="1" x14ac:dyDescent="0.2">
      <c r="A46" s="10" t="s">
        <v>77</v>
      </c>
      <c r="B46" s="12">
        <v>4.7968927399999997</v>
      </c>
      <c r="C46" s="12">
        <v>4045.6915536699998</v>
      </c>
      <c r="D46" s="175"/>
      <c r="E46" s="12">
        <v>112987.14921529</v>
      </c>
      <c r="F46" s="22">
        <f t="shared" si="0"/>
        <v>117037.63766170001</v>
      </c>
      <c r="G46" s="29"/>
      <c r="H46" s="29"/>
      <c r="I46" s="29"/>
    </row>
    <row r="47" spans="1:9" s="87" customFormat="1" x14ac:dyDescent="0.2">
      <c r="A47" s="4" t="s">
        <v>78</v>
      </c>
      <c r="B47" s="7">
        <v>4.7968927399999997</v>
      </c>
      <c r="C47" s="7">
        <v>1638.1681755899999</v>
      </c>
      <c r="D47" s="175"/>
      <c r="E47" s="7">
        <v>50117.764920200003</v>
      </c>
      <c r="F47" s="22">
        <f t="shared" si="0"/>
        <v>51760.729988530002</v>
      </c>
      <c r="G47" s="29"/>
      <c r="H47" s="29"/>
      <c r="I47" s="29"/>
    </row>
    <row r="48" spans="1:9" s="23" customFormat="1" x14ac:dyDescent="0.2">
      <c r="A48" s="4" t="s">
        <v>79</v>
      </c>
      <c r="B48" s="7">
        <v>0</v>
      </c>
      <c r="C48" s="7">
        <v>2407.5233780799999</v>
      </c>
      <c r="D48" s="176"/>
      <c r="E48" s="7">
        <v>62869.38429509</v>
      </c>
      <c r="F48" s="22">
        <f t="shared" si="0"/>
        <v>65276.907673169997</v>
      </c>
      <c r="G48" s="22"/>
      <c r="H48" s="22"/>
      <c r="I48" s="22"/>
    </row>
    <row r="49" spans="1:12" s="87" customFormat="1" x14ac:dyDescent="0.2">
      <c r="A49" s="10" t="s">
        <v>80</v>
      </c>
      <c r="B49" s="12">
        <v>0</v>
      </c>
      <c r="C49" s="12">
        <v>0</v>
      </c>
      <c r="D49" s="176"/>
      <c r="E49" s="12">
        <v>7837.6024414000003</v>
      </c>
      <c r="F49" s="22">
        <f t="shared" si="0"/>
        <v>7837.6024414000003</v>
      </c>
      <c r="G49" s="29"/>
      <c r="H49" s="29"/>
      <c r="I49" s="29"/>
    </row>
    <row r="50" spans="1:12" s="87" customFormat="1" x14ac:dyDescent="0.2">
      <c r="A50" s="4" t="s">
        <v>81</v>
      </c>
      <c r="B50" s="7">
        <v>0</v>
      </c>
      <c r="C50" s="7">
        <v>0</v>
      </c>
      <c r="D50" s="175"/>
      <c r="E50" s="7">
        <v>7837.6024414000003</v>
      </c>
      <c r="F50" s="22">
        <f t="shared" si="0"/>
        <v>7837.6024414000003</v>
      </c>
      <c r="G50" s="29"/>
      <c r="H50" s="29"/>
      <c r="I50" s="29"/>
    </row>
    <row r="51" spans="1:12" s="87" customFormat="1" x14ac:dyDescent="0.2">
      <c r="A51" s="4" t="s">
        <v>82</v>
      </c>
      <c r="B51" s="7">
        <v>0</v>
      </c>
      <c r="C51" s="7">
        <v>0</v>
      </c>
      <c r="D51" s="176"/>
      <c r="E51" s="7">
        <v>0</v>
      </c>
      <c r="F51" s="22">
        <f t="shared" si="0"/>
        <v>0</v>
      </c>
      <c r="G51" s="29"/>
      <c r="H51" s="29"/>
      <c r="I51" s="29"/>
    </row>
    <row r="52" spans="1:12" s="87" customFormat="1" x14ac:dyDescent="0.2">
      <c r="A52" s="10" t="s">
        <v>83</v>
      </c>
      <c r="B52" s="12">
        <v>0</v>
      </c>
      <c r="C52" s="12">
        <v>0</v>
      </c>
      <c r="D52" s="176"/>
      <c r="E52" s="12">
        <v>0</v>
      </c>
      <c r="F52" s="22">
        <f t="shared" si="0"/>
        <v>0</v>
      </c>
      <c r="G52" s="29"/>
      <c r="H52" s="29"/>
      <c r="I52" s="29"/>
    </row>
    <row r="53" spans="1:12" s="87" customFormat="1" x14ac:dyDescent="0.2">
      <c r="A53" s="4" t="s">
        <v>58</v>
      </c>
      <c r="B53" s="7">
        <v>0</v>
      </c>
      <c r="C53" s="7">
        <v>0</v>
      </c>
      <c r="D53" s="175"/>
      <c r="E53" s="7">
        <v>0</v>
      </c>
      <c r="F53" s="22">
        <f t="shared" si="0"/>
        <v>0</v>
      </c>
      <c r="G53" s="29"/>
      <c r="H53" s="29"/>
      <c r="I53" s="29"/>
    </row>
    <row r="54" spans="1:12" s="23" customFormat="1" x14ac:dyDescent="0.2">
      <c r="A54" s="4" t="s">
        <v>84</v>
      </c>
      <c r="B54" s="7">
        <v>0</v>
      </c>
      <c r="C54" s="7">
        <v>0</v>
      </c>
      <c r="D54" s="176"/>
      <c r="E54" s="7">
        <v>0</v>
      </c>
      <c r="F54" s="22">
        <f t="shared" si="0"/>
        <v>0</v>
      </c>
      <c r="G54" s="22"/>
      <c r="H54" s="22"/>
      <c r="I54" s="22"/>
    </row>
    <row r="55" spans="1:12" s="87" customFormat="1" x14ac:dyDescent="0.2">
      <c r="A55" s="4" t="s">
        <v>63</v>
      </c>
      <c r="B55" s="7">
        <v>0</v>
      </c>
      <c r="C55" s="7">
        <v>0</v>
      </c>
      <c r="D55" s="176"/>
      <c r="E55" s="7">
        <v>0</v>
      </c>
      <c r="F55" s="22">
        <f t="shared" si="0"/>
        <v>0</v>
      </c>
      <c r="G55" s="29"/>
      <c r="H55" s="29"/>
      <c r="I55" s="29"/>
    </row>
    <row r="56" spans="1:12" s="87" customFormat="1" x14ac:dyDescent="0.2">
      <c r="A56" s="4" t="s">
        <v>65</v>
      </c>
      <c r="B56" s="7">
        <v>0</v>
      </c>
      <c r="C56" s="7">
        <v>0</v>
      </c>
      <c r="D56" s="176"/>
      <c r="E56" s="7">
        <v>0</v>
      </c>
      <c r="F56" s="22">
        <f t="shared" si="0"/>
        <v>0</v>
      </c>
      <c r="G56" s="29"/>
      <c r="H56" s="29"/>
      <c r="I56" s="29"/>
    </row>
    <row r="57" spans="1:12" s="87" customFormat="1" x14ac:dyDescent="0.2">
      <c r="A57" s="4" t="s">
        <v>85</v>
      </c>
      <c r="B57" s="7">
        <v>0</v>
      </c>
      <c r="C57" s="7">
        <v>0</v>
      </c>
      <c r="D57" s="176"/>
      <c r="E57" s="7">
        <v>0</v>
      </c>
      <c r="F57" s="22">
        <f t="shared" si="0"/>
        <v>0</v>
      </c>
      <c r="G57" s="187"/>
      <c r="H57" s="187"/>
      <c r="I57" s="187"/>
      <c r="J57" s="188"/>
      <c r="K57" s="188"/>
      <c r="L57" s="188"/>
    </row>
    <row r="58" spans="1:12" x14ac:dyDescent="0.2">
      <c r="A58" s="4" t="s">
        <v>86</v>
      </c>
      <c r="B58" s="7">
        <v>0</v>
      </c>
      <c r="C58" s="7">
        <v>0</v>
      </c>
      <c r="D58" s="176"/>
      <c r="E58" s="7">
        <v>0</v>
      </c>
      <c r="F58" s="22">
        <f t="shared" si="0"/>
        <v>0</v>
      </c>
      <c r="G58" s="52"/>
      <c r="H58" s="52"/>
      <c r="I58" s="52"/>
      <c r="J58" s="52"/>
      <c r="K58" s="52"/>
      <c r="L58" s="52"/>
    </row>
    <row r="59" spans="1:12" x14ac:dyDescent="0.2">
      <c r="A59" s="4" t="s">
        <v>67</v>
      </c>
      <c r="B59" s="7">
        <v>0</v>
      </c>
      <c r="C59" s="7">
        <v>0</v>
      </c>
      <c r="D59" s="176"/>
      <c r="E59" s="7">
        <v>0</v>
      </c>
      <c r="F59" s="22">
        <f t="shared" si="0"/>
        <v>0</v>
      </c>
    </row>
    <row r="60" spans="1:12" x14ac:dyDescent="0.2">
      <c r="A60" s="4" t="s">
        <v>87</v>
      </c>
      <c r="B60" s="7">
        <v>0</v>
      </c>
      <c r="C60" s="7">
        <v>0</v>
      </c>
      <c r="D60" s="176"/>
      <c r="E60" s="7">
        <v>0</v>
      </c>
      <c r="F60" s="22">
        <f t="shared" si="0"/>
        <v>0</v>
      </c>
    </row>
    <row r="61" spans="1:12" x14ac:dyDescent="0.2">
      <c r="A61" s="4" t="s">
        <v>69</v>
      </c>
      <c r="B61" s="7">
        <v>0</v>
      </c>
      <c r="C61" s="7">
        <v>0</v>
      </c>
      <c r="D61" s="176"/>
      <c r="E61" s="7">
        <v>0</v>
      </c>
      <c r="F61" s="22">
        <f t="shared" si="0"/>
        <v>0</v>
      </c>
    </row>
    <row r="62" spans="1:12" x14ac:dyDescent="0.2">
      <c r="A62" s="4" t="s">
        <v>71</v>
      </c>
      <c r="B62" s="7">
        <v>0</v>
      </c>
      <c r="C62" s="7">
        <v>0</v>
      </c>
      <c r="D62" s="176"/>
      <c r="E62" s="7">
        <v>0</v>
      </c>
      <c r="F62" s="22">
        <f t="shared" si="0"/>
        <v>0</v>
      </c>
    </row>
    <row r="63" spans="1:12" x14ac:dyDescent="0.2">
      <c r="A63" s="4" t="s">
        <v>72</v>
      </c>
      <c r="B63" s="7">
        <v>0</v>
      </c>
      <c r="C63" s="7">
        <v>0</v>
      </c>
      <c r="D63" s="176"/>
      <c r="E63" s="7">
        <v>0</v>
      </c>
      <c r="F63" s="22">
        <f t="shared" si="0"/>
        <v>0</v>
      </c>
    </row>
    <row r="64" spans="1:12" x14ac:dyDescent="0.2">
      <c r="A64" s="4" t="s">
        <v>88</v>
      </c>
      <c r="B64" s="7">
        <v>0</v>
      </c>
      <c r="C64" s="7">
        <v>0</v>
      </c>
      <c r="D64" s="176"/>
      <c r="E64" s="7">
        <v>0</v>
      </c>
      <c r="F64" s="22">
        <f t="shared" si="0"/>
        <v>0</v>
      </c>
    </row>
    <row r="65" spans="1:6" x14ac:dyDescent="0.2">
      <c r="A65" s="4" t="s">
        <v>73</v>
      </c>
      <c r="B65" s="7">
        <v>0</v>
      </c>
      <c r="C65" s="7">
        <v>0</v>
      </c>
      <c r="D65" s="176"/>
      <c r="E65" s="7">
        <v>0</v>
      </c>
      <c r="F65" s="22">
        <f t="shared" si="0"/>
        <v>0</v>
      </c>
    </row>
    <row r="66" spans="1:6" x14ac:dyDescent="0.2">
      <c r="A66" s="4" t="s">
        <v>74</v>
      </c>
      <c r="B66" s="7">
        <v>0</v>
      </c>
      <c r="C66" s="7">
        <v>0</v>
      </c>
      <c r="D66" s="176"/>
      <c r="E66" s="7">
        <v>0</v>
      </c>
      <c r="F66" s="22">
        <f t="shared" si="0"/>
        <v>0</v>
      </c>
    </row>
    <row r="67" spans="1:6" x14ac:dyDescent="0.2">
      <c r="A67" s="10" t="s">
        <v>89</v>
      </c>
      <c r="B67" s="12">
        <v>0</v>
      </c>
      <c r="C67" s="12">
        <v>0</v>
      </c>
      <c r="D67" s="176"/>
      <c r="E67" s="12">
        <v>-17.93126771</v>
      </c>
      <c r="F67" s="22">
        <f t="shared" si="0"/>
        <v>-17.93126771</v>
      </c>
    </row>
    <row r="68" spans="1:6" x14ac:dyDescent="0.2">
      <c r="A68" s="4" t="s">
        <v>90</v>
      </c>
      <c r="B68" s="7">
        <v>0</v>
      </c>
      <c r="C68" s="7">
        <v>0</v>
      </c>
      <c r="D68" s="176"/>
      <c r="E68" s="7">
        <v>0</v>
      </c>
      <c r="F68" s="22">
        <f t="shared" si="0"/>
        <v>0</v>
      </c>
    </row>
    <row r="69" spans="1:6" x14ac:dyDescent="0.2">
      <c r="A69" s="4" t="s">
        <v>91</v>
      </c>
      <c r="B69" s="7">
        <v>0</v>
      </c>
      <c r="C69" s="7">
        <v>0</v>
      </c>
      <c r="D69" s="175"/>
      <c r="E69" s="7">
        <v>17.93126771</v>
      </c>
      <c r="F69" s="22">
        <f t="shared" si="0"/>
        <v>17.93126771</v>
      </c>
    </row>
    <row r="70" spans="1:6" ht="13.5" thickBot="1" x14ac:dyDescent="0.25">
      <c r="A70" s="52"/>
      <c r="B70" s="5"/>
      <c r="C70" s="5"/>
      <c r="D70" s="170"/>
      <c r="E70" s="5"/>
      <c r="F70" s="52"/>
    </row>
    <row r="71" spans="1:6" ht="13.5" thickTop="1" x14ac:dyDescent="0.2">
      <c r="A71" s="52"/>
      <c r="B71" s="52"/>
      <c r="C71" s="52"/>
      <c r="D71" s="52"/>
      <c r="E71" s="52"/>
      <c r="F71" s="52"/>
    </row>
    <row r="72" spans="1:6" x14ac:dyDescent="0.2">
      <c r="A72" s="52"/>
      <c r="B72" s="52"/>
      <c r="C72" s="52"/>
      <c r="D72" s="52"/>
      <c r="E72" s="52"/>
      <c r="F72" s="52"/>
    </row>
    <row r="73" spans="1:6" x14ac:dyDescent="0.2">
      <c r="A73" s="52"/>
      <c r="B73" s="52"/>
      <c r="C73" s="52"/>
      <c r="D73" s="52"/>
      <c r="E73" s="52"/>
      <c r="F73" s="52"/>
    </row>
    <row r="74" spans="1:6" x14ac:dyDescent="0.2">
      <c r="A74" s="52"/>
      <c r="B74" s="52"/>
      <c r="C74" s="52"/>
      <c r="D74" s="52"/>
      <c r="E74" s="52"/>
      <c r="F74" s="52"/>
    </row>
    <row r="75" spans="1:6" x14ac:dyDescent="0.2">
      <c r="A75" s="52"/>
      <c r="B75" s="52"/>
      <c r="C75" s="52"/>
      <c r="D75" s="52"/>
      <c r="E75" s="52"/>
      <c r="F75" s="52"/>
    </row>
    <row r="76" spans="1:6" x14ac:dyDescent="0.2">
      <c r="A76" s="52"/>
      <c r="B76" s="52"/>
      <c r="C76" s="52"/>
      <c r="D76" s="52"/>
      <c r="E76" s="52"/>
      <c r="F76" s="52"/>
    </row>
    <row r="77" spans="1:6" x14ac:dyDescent="0.2">
      <c r="A77" s="52"/>
      <c r="B77" s="52"/>
      <c r="C77" s="52"/>
      <c r="D77" s="52"/>
      <c r="E77" s="52"/>
      <c r="F77" s="52"/>
    </row>
    <row r="78" spans="1:6" x14ac:dyDescent="0.2">
      <c r="A78" s="52"/>
      <c r="B78" s="52"/>
      <c r="C78" s="52"/>
      <c r="D78" s="52"/>
      <c r="E78" s="52"/>
      <c r="F78" s="52"/>
    </row>
    <row r="79" spans="1:6" x14ac:dyDescent="0.2">
      <c r="A79" s="52"/>
      <c r="B79" s="52"/>
      <c r="C79" s="52"/>
      <c r="D79" s="52"/>
      <c r="E79" s="52"/>
      <c r="F79" s="52"/>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7AFD6-A5A0-4AD8-AC49-6B8F74692336}">
  <sheetPr>
    <tabColor theme="9" tint="0.39997558519241921"/>
  </sheetPr>
  <dimension ref="A1:K71"/>
  <sheetViews>
    <sheetView showGridLines="0" defaultGridColor="0" topLeftCell="A2" colorId="60" workbookViewId="0">
      <selection activeCell="A12" sqref="A12:C70"/>
    </sheetView>
  </sheetViews>
  <sheetFormatPr baseColWidth="10" defaultColWidth="11.42578125" defaultRowHeight="12.75" x14ac:dyDescent="0.2"/>
  <cols>
    <col min="1" max="1" width="51.5703125" style="181" bestFit="1" customWidth="1"/>
    <col min="2" max="6" width="11.42578125" style="181"/>
    <col min="7" max="7" width="14.140625" style="181" customWidth="1"/>
    <col min="8" max="8" width="13.5703125" style="181" customWidth="1"/>
    <col min="9" max="16384" width="11.42578125" style="181"/>
  </cols>
  <sheetData>
    <row r="1" spans="1:8" x14ac:dyDescent="0.2">
      <c r="A1" s="180" t="s">
        <v>0</v>
      </c>
    </row>
    <row r="2" spans="1:8" x14ac:dyDescent="0.2">
      <c r="A2" s="180" t="s">
        <v>2</v>
      </c>
    </row>
    <row r="3" spans="1:8" x14ac:dyDescent="0.2">
      <c r="A3" s="180" t="s">
        <v>3</v>
      </c>
    </row>
    <row r="5" spans="1:8" x14ac:dyDescent="0.2">
      <c r="A5" s="224" t="s">
        <v>92</v>
      </c>
      <c r="B5" s="224"/>
      <c r="C5" s="189"/>
      <c r="D5" s="186"/>
      <c r="E5" s="186"/>
      <c r="F5" s="186"/>
      <c r="G5" s="186"/>
    </row>
    <row r="6" spans="1:8" x14ac:dyDescent="0.2">
      <c r="A6" s="224" t="s">
        <v>485</v>
      </c>
      <c r="B6" s="224"/>
      <c r="C6" s="186"/>
      <c r="D6" s="186"/>
      <c r="E6" s="186"/>
      <c r="F6" s="186"/>
      <c r="G6" s="186"/>
    </row>
    <row r="7" spans="1:8" x14ac:dyDescent="0.2">
      <c r="A7" s="224">
        <v>2021</v>
      </c>
      <c r="B7" s="224"/>
      <c r="C7" s="186"/>
      <c r="D7" s="186"/>
      <c r="E7" s="186"/>
      <c r="F7" s="186"/>
      <c r="G7" s="186"/>
    </row>
    <row r="8" spans="1:8" x14ac:dyDescent="0.2">
      <c r="A8" s="224" t="s">
        <v>6</v>
      </c>
      <c r="B8" s="224"/>
      <c r="C8" s="186"/>
      <c r="D8" s="186"/>
      <c r="E8" s="186"/>
      <c r="F8" s="186"/>
      <c r="G8" s="186"/>
    </row>
    <row r="9" spans="1:8" ht="13.5" thickBot="1" x14ac:dyDescent="0.25"/>
    <row r="10" spans="1:8" s="31" customFormat="1" ht="37.5" thickTop="1" thickBot="1" x14ac:dyDescent="0.25">
      <c r="A10" s="182" t="s">
        <v>1</v>
      </c>
      <c r="B10" s="182" t="s">
        <v>486</v>
      </c>
      <c r="C10" s="182" t="s">
        <v>42</v>
      </c>
      <c r="D10" s="183"/>
      <c r="E10" s="183"/>
      <c r="F10" s="183"/>
      <c r="G10" s="183"/>
      <c r="H10" s="183"/>
    </row>
    <row r="11" spans="1:8" s="31" customFormat="1" ht="13.5" thickTop="1" x14ac:dyDescent="0.2">
      <c r="A11" s="184"/>
      <c r="B11" s="22"/>
      <c r="C11" s="22"/>
      <c r="D11" s="22"/>
      <c r="E11" s="22"/>
      <c r="F11" s="22"/>
      <c r="G11" s="22"/>
      <c r="H11" s="22"/>
    </row>
    <row r="12" spans="1:8" s="31" customFormat="1" x14ac:dyDescent="0.2">
      <c r="A12" s="10" t="s">
        <v>46</v>
      </c>
      <c r="B12" s="12">
        <v>31752.593147889998</v>
      </c>
      <c r="C12" s="22">
        <f>SUM(B12)</f>
        <v>31752.593147889998</v>
      </c>
      <c r="D12" s="22"/>
      <c r="E12" s="22"/>
      <c r="F12" s="22"/>
      <c r="G12" s="22"/>
      <c r="H12" s="22"/>
    </row>
    <row r="13" spans="1:8" s="31" customFormat="1" x14ac:dyDescent="0.2">
      <c r="A13" s="10" t="s">
        <v>47</v>
      </c>
      <c r="B13" s="12">
        <v>31752.593147889998</v>
      </c>
      <c r="C13" s="22">
        <f t="shared" ref="C13:C69" si="0">SUM(B13)</f>
        <v>31752.593147889998</v>
      </c>
      <c r="D13" s="22"/>
      <c r="E13" s="22"/>
      <c r="F13" s="22"/>
      <c r="G13" s="22"/>
      <c r="H13" s="22"/>
    </row>
    <row r="14" spans="1:8" s="31" customFormat="1" x14ac:dyDescent="0.2">
      <c r="A14" s="10" t="s">
        <v>48</v>
      </c>
      <c r="B14" s="12">
        <v>31747.796255149999</v>
      </c>
      <c r="C14" s="22">
        <f t="shared" si="0"/>
        <v>31747.796255149999</v>
      </c>
      <c r="D14" s="29"/>
      <c r="E14" s="29"/>
      <c r="F14" s="29"/>
      <c r="G14" s="29"/>
      <c r="H14" s="29"/>
    </row>
    <row r="15" spans="1:8" s="31" customFormat="1" x14ac:dyDescent="0.2">
      <c r="A15" s="4" t="s">
        <v>49</v>
      </c>
      <c r="B15" s="7">
        <v>21816.29831111</v>
      </c>
      <c r="C15" s="22">
        <f t="shared" si="0"/>
        <v>21816.29831111</v>
      </c>
      <c r="D15" s="29"/>
      <c r="E15" s="29"/>
      <c r="F15" s="29"/>
      <c r="G15" s="29"/>
      <c r="H15" s="29"/>
    </row>
    <row r="16" spans="1:8" s="31" customFormat="1" x14ac:dyDescent="0.2">
      <c r="A16" s="4" t="s">
        <v>50</v>
      </c>
      <c r="B16" s="7">
        <v>3959.6371205800001</v>
      </c>
      <c r="C16" s="22">
        <f t="shared" si="0"/>
        <v>3959.6371205800001</v>
      </c>
      <c r="D16" s="29"/>
      <c r="E16" s="29"/>
      <c r="F16" s="29"/>
      <c r="G16" s="29"/>
      <c r="H16" s="29"/>
    </row>
    <row r="17" spans="1:8" s="31" customFormat="1" x14ac:dyDescent="0.2">
      <c r="A17" s="4" t="s">
        <v>51</v>
      </c>
      <c r="B17" s="7">
        <v>1015.28711258</v>
      </c>
      <c r="C17" s="22">
        <f t="shared" si="0"/>
        <v>1015.28711258</v>
      </c>
      <c r="D17" s="29"/>
      <c r="E17" s="29"/>
      <c r="F17" s="29"/>
      <c r="G17" s="29"/>
      <c r="H17" s="29"/>
    </row>
    <row r="18" spans="1:8" s="31" customFormat="1" x14ac:dyDescent="0.2">
      <c r="A18" s="4" t="s">
        <v>52</v>
      </c>
      <c r="B18" s="7">
        <v>2944.3500079999999</v>
      </c>
      <c r="C18" s="22">
        <f t="shared" si="0"/>
        <v>2944.3500079999999</v>
      </c>
      <c r="D18" s="29"/>
      <c r="E18" s="29"/>
      <c r="F18" s="29"/>
      <c r="G18" s="29"/>
      <c r="H18" s="29"/>
    </row>
    <row r="19" spans="1:8" s="31" customFormat="1" x14ac:dyDescent="0.2">
      <c r="A19" s="4" t="s">
        <v>53</v>
      </c>
      <c r="B19" s="7">
        <v>3967.2164646000001</v>
      </c>
      <c r="C19" s="22">
        <f t="shared" si="0"/>
        <v>3967.2164646000001</v>
      </c>
      <c r="D19" s="29"/>
      <c r="E19" s="29"/>
      <c r="F19" s="29"/>
      <c r="G19" s="29"/>
      <c r="H19" s="29"/>
    </row>
    <row r="20" spans="1:8" s="31" customFormat="1" x14ac:dyDescent="0.2">
      <c r="A20" s="10" t="s">
        <v>54</v>
      </c>
      <c r="B20" s="12">
        <v>0</v>
      </c>
      <c r="C20" s="22">
        <f t="shared" si="0"/>
        <v>0</v>
      </c>
      <c r="D20" s="29"/>
      <c r="E20" s="29"/>
      <c r="F20" s="29"/>
      <c r="G20" s="29"/>
      <c r="H20" s="29"/>
    </row>
    <row r="21" spans="1:8" s="31" customFormat="1" x14ac:dyDescent="0.2">
      <c r="A21" s="10" t="s">
        <v>55</v>
      </c>
      <c r="B21" s="12">
        <v>0</v>
      </c>
      <c r="C21" s="22">
        <f t="shared" si="0"/>
        <v>0</v>
      </c>
      <c r="D21" s="29"/>
      <c r="E21" s="29"/>
      <c r="F21" s="29"/>
      <c r="G21" s="29"/>
      <c r="H21" s="29"/>
    </row>
    <row r="22" spans="1:8" s="31" customFormat="1" x14ac:dyDescent="0.2">
      <c r="A22" s="4" t="s">
        <v>44</v>
      </c>
      <c r="B22" s="7">
        <v>0</v>
      </c>
      <c r="C22" s="22">
        <f t="shared" si="0"/>
        <v>0</v>
      </c>
      <c r="D22" s="22"/>
      <c r="E22" s="22"/>
      <c r="F22" s="22"/>
      <c r="G22" s="22"/>
      <c r="H22" s="22"/>
    </row>
    <row r="23" spans="1:8" s="31" customFormat="1" x14ac:dyDescent="0.2">
      <c r="A23" s="4" t="s">
        <v>43</v>
      </c>
      <c r="B23" s="7">
        <v>0</v>
      </c>
      <c r="C23" s="22">
        <f t="shared" si="0"/>
        <v>0</v>
      </c>
      <c r="D23" s="22"/>
      <c r="E23" s="22"/>
      <c r="F23" s="22"/>
      <c r="G23" s="22"/>
      <c r="H23" s="22"/>
    </row>
    <row r="24" spans="1:8" s="31" customFormat="1" x14ac:dyDescent="0.2">
      <c r="A24" s="4" t="s">
        <v>45</v>
      </c>
      <c r="B24" s="7">
        <v>0</v>
      </c>
      <c r="C24" s="22">
        <f t="shared" si="0"/>
        <v>0</v>
      </c>
      <c r="D24" s="29"/>
      <c r="E24" s="29"/>
      <c r="F24" s="29"/>
      <c r="G24" s="29"/>
      <c r="H24" s="29"/>
    </row>
    <row r="25" spans="1:8" s="31" customFormat="1" x14ac:dyDescent="0.2">
      <c r="A25" s="4" t="s">
        <v>56</v>
      </c>
      <c r="B25" s="7">
        <v>0</v>
      </c>
      <c r="C25" s="22">
        <f t="shared" si="0"/>
        <v>0</v>
      </c>
      <c r="D25" s="29"/>
      <c r="E25" s="29"/>
      <c r="F25" s="29"/>
      <c r="G25" s="29"/>
      <c r="H25" s="29"/>
    </row>
    <row r="26" spans="1:8" s="31" customFormat="1" x14ac:dyDescent="0.2">
      <c r="A26" s="10" t="s">
        <v>57</v>
      </c>
      <c r="B26" s="12">
        <v>2004.64435886</v>
      </c>
      <c r="C26" s="22">
        <f t="shared" si="0"/>
        <v>2004.64435886</v>
      </c>
      <c r="D26" s="29"/>
      <c r="E26" s="29"/>
      <c r="F26" s="29"/>
      <c r="G26" s="29"/>
      <c r="H26" s="29"/>
    </row>
    <row r="27" spans="1:8" s="31" customFormat="1" x14ac:dyDescent="0.2">
      <c r="A27" s="4" t="s">
        <v>58</v>
      </c>
      <c r="B27" s="7">
        <v>61.31602788</v>
      </c>
      <c r="C27" s="22">
        <f t="shared" si="0"/>
        <v>61.31602788</v>
      </c>
      <c r="D27" s="29"/>
      <c r="E27" s="29"/>
      <c r="F27" s="29"/>
      <c r="G27" s="29"/>
      <c r="H27" s="29"/>
    </row>
    <row r="28" spans="1:8" s="31" customFormat="1" x14ac:dyDescent="0.2">
      <c r="A28" s="4" t="s">
        <v>59</v>
      </c>
      <c r="B28" s="7">
        <v>0</v>
      </c>
      <c r="C28" s="22">
        <f t="shared" si="0"/>
        <v>0</v>
      </c>
      <c r="D28" s="22"/>
      <c r="E28" s="22"/>
      <c r="F28" s="22"/>
      <c r="G28" s="22"/>
      <c r="H28" s="22"/>
    </row>
    <row r="29" spans="1:8" s="31" customFormat="1" ht="24" x14ac:dyDescent="0.2">
      <c r="A29" s="4" t="s">
        <v>60</v>
      </c>
      <c r="B29" s="7">
        <v>0</v>
      </c>
      <c r="C29" s="22">
        <f t="shared" si="0"/>
        <v>0</v>
      </c>
      <c r="D29" s="29"/>
      <c r="E29" s="29"/>
      <c r="F29" s="29"/>
      <c r="G29" s="29"/>
      <c r="H29" s="29"/>
    </row>
    <row r="30" spans="1:8" s="31" customFormat="1" x14ac:dyDescent="0.2">
      <c r="A30" s="4" t="s">
        <v>61</v>
      </c>
      <c r="B30" s="7">
        <v>0</v>
      </c>
      <c r="C30" s="22">
        <f t="shared" si="0"/>
        <v>0</v>
      </c>
      <c r="D30" s="29"/>
      <c r="E30" s="29"/>
      <c r="F30" s="29"/>
      <c r="G30" s="29"/>
      <c r="H30" s="29"/>
    </row>
    <row r="31" spans="1:8" s="31" customFormat="1" x14ac:dyDescent="0.2">
      <c r="A31" s="4" t="s">
        <v>62</v>
      </c>
      <c r="B31" s="7">
        <v>0</v>
      </c>
      <c r="C31" s="22">
        <f t="shared" si="0"/>
        <v>0</v>
      </c>
      <c r="D31" s="29"/>
      <c r="E31" s="29"/>
      <c r="F31" s="29"/>
      <c r="G31" s="29"/>
      <c r="H31" s="29"/>
    </row>
    <row r="32" spans="1:8" s="31" customFormat="1" x14ac:dyDescent="0.2">
      <c r="A32" s="4" t="s">
        <v>63</v>
      </c>
      <c r="B32" s="7">
        <v>0</v>
      </c>
      <c r="C32" s="22">
        <f t="shared" si="0"/>
        <v>0</v>
      </c>
      <c r="D32" s="29"/>
      <c r="E32" s="29"/>
      <c r="F32" s="29"/>
      <c r="G32" s="29"/>
      <c r="H32" s="29"/>
    </row>
    <row r="33" spans="1:11" s="31" customFormat="1" x14ac:dyDescent="0.2">
      <c r="A33" s="4" t="s">
        <v>64</v>
      </c>
      <c r="B33" s="7">
        <v>0</v>
      </c>
      <c r="C33" s="22">
        <f t="shared" si="0"/>
        <v>0</v>
      </c>
      <c r="D33" s="22"/>
      <c r="E33" s="22"/>
      <c r="F33" s="22"/>
      <c r="G33" s="22"/>
      <c r="H33" s="22"/>
    </row>
    <row r="34" spans="1:11" s="31" customFormat="1" x14ac:dyDescent="0.2">
      <c r="A34" s="4" t="s">
        <v>65</v>
      </c>
      <c r="B34" s="7">
        <v>0</v>
      </c>
      <c r="C34" s="22">
        <f t="shared" si="0"/>
        <v>0</v>
      </c>
      <c r="D34" s="22"/>
      <c r="E34" s="22"/>
      <c r="F34" s="22"/>
      <c r="G34" s="22"/>
      <c r="H34" s="22"/>
    </row>
    <row r="35" spans="1:11" s="31" customFormat="1" ht="24" x14ac:dyDescent="0.2">
      <c r="A35" s="4" t="s">
        <v>66</v>
      </c>
      <c r="B35" s="7">
        <v>0</v>
      </c>
      <c r="C35" s="22">
        <f t="shared" si="0"/>
        <v>0</v>
      </c>
      <c r="D35" s="29"/>
      <c r="E35" s="29"/>
      <c r="F35" s="29"/>
      <c r="G35" s="29"/>
      <c r="H35" s="29"/>
    </row>
    <row r="36" spans="1:11" s="31" customFormat="1" x14ac:dyDescent="0.2">
      <c r="A36" s="4" t="s">
        <v>67</v>
      </c>
      <c r="B36" s="7">
        <v>0</v>
      </c>
      <c r="C36" s="22">
        <f t="shared" si="0"/>
        <v>0</v>
      </c>
      <c r="D36" s="29"/>
      <c r="E36" s="29"/>
      <c r="F36" s="29"/>
      <c r="G36" s="29"/>
      <c r="H36" s="29"/>
    </row>
    <row r="37" spans="1:11" s="31" customFormat="1" x14ac:dyDescent="0.2">
      <c r="A37" s="4" t="s">
        <v>68</v>
      </c>
      <c r="B37" s="7">
        <v>0</v>
      </c>
      <c r="C37" s="22">
        <f t="shared" si="0"/>
        <v>0</v>
      </c>
      <c r="D37" s="22"/>
      <c r="E37" s="22"/>
      <c r="F37" s="22"/>
      <c r="G37" s="22"/>
      <c r="H37" s="22"/>
    </row>
    <row r="38" spans="1:11" s="31" customFormat="1" x14ac:dyDescent="0.2">
      <c r="A38" s="4" t="s">
        <v>69</v>
      </c>
      <c r="B38" s="7">
        <v>61.31602788</v>
      </c>
      <c r="C38" s="22">
        <f t="shared" si="0"/>
        <v>61.31602788</v>
      </c>
      <c r="D38" s="29"/>
      <c r="E38" s="29"/>
      <c r="F38" s="29"/>
      <c r="G38" s="29"/>
      <c r="H38" s="29"/>
    </row>
    <row r="39" spans="1:11" s="31" customFormat="1" ht="24" x14ac:dyDescent="0.2">
      <c r="A39" s="4" t="s">
        <v>70</v>
      </c>
      <c r="B39" s="7">
        <v>0</v>
      </c>
      <c r="C39" s="22">
        <f t="shared" si="0"/>
        <v>0</v>
      </c>
      <c r="D39" s="29"/>
      <c r="E39" s="29"/>
      <c r="F39" s="29"/>
      <c r="G39" s="29"/>
      <c r="H39" s="29"/>
    </row>
    <row r="40" spans="1:11" s="31" customFormat="1" x14ac:dyDescent="0.2">
      <c r="A40" s="4" t="s">
        <v>71</v>
      </c>
      <c r="B40" s="7">
        <v>0</v>
      </c>
      <c r="C40" s="22">
        <f t="shared" si="0"/>
        <v>0</v>
      </c>
      <c r="D40" s="22"/>
      <c r="E40" s="22"/>
      <c r="F40" s="22"/>
      <c r="G40" s="22"/>
      <c r="H40" s="22"/>
    </row>
    <row r="41" spans="1:11" s="31" customFormat="1" x14ac:dyDescent="0.2">
      <c r="A41" s="4" t="s">
        <v>72</v>
      </c>
      <c r="B41" s="7">
        <v>0</v>
      </c>
      <c r="C41" s="22">
        <f t="shared" si="0"/>
        <v>0</v>
      </c>
      <c r="D41" s="29"/>
      <c r="E41" s="29"/>
      <c r="F41" s="29"/>
      <c r="G41" s="29"/>
      <c r="H41" s="29"/>
    </row>
    <row r="42" spans="1:11" s="31" customFormat="1" x14ac:dyDescent="0.2">
      <c r="A42" s="4" t="s">
        <v>73</v>
      </c>
      <c r="B42" s="7">
        <v>1943.3283309799999</v>
      </c>
      <c r="C42" s="22">
        <f t="shared" si="0"/>
        <v>1943.3283309799999</v>
      </c>
      <c r="D42" s="29"/>
      <c r="E42" s="29"/>
      <c r="F42" s="29"/>
      <c r="G42" s="29"/>
      <c r="H42" s="29"/>
    </row>
    <row r="43" spans="1:11" s="31" customFormat="1" x14ac:dyDescent="0.2">
      <c r="A43" s="4" t="s">
        <v>74</v>
      </c>
      <c r="B43" s="7">
        <v>0</v>
      </c>
      <c r="C43" s="22">
        <f t="shared" si="0"/>
        <v>0</v>
      </c>
      <c r="D43" s="29"/>
      <c r="E43" s="29"/>
      <c r="F43" s="29"/>
      <c r="G43" s="29"/>
      <c r="H43" s="29"/>
    </row>
    <row r="44" spans="1:11" s="31" customFormat="1" x14ac:dyDescent="0.2">
      <c r="A44" s="4" t="s">
        <v>75</v>
      </c>
      <c r="B44" s="7">
        <v>0</v>
      </c>
      <c r="C44" s="22">
        <f t="shared" si="0"/>
        <v>0</v>
      </c>
      <c r="D44" s="22"/>
      <c r="E44" s="22"/>
      <c r="F44" s="22"/>
      <c r="G44" s="22"/>
      <c r="H44" s="22"/>
    </row>
    <row r="45" spans="1:11" s="31" customFormat="1" x14ac:dyDescent="0.2">
      <c r="A45" s="10" t="s">
        <v>76</v>
      </c>
      <c r="B45" s="12">
        <v>4.7968927399999997</v>
      </c>
      <c r="C45" s="22">
        <f t="shared" si="0"/>
        <v>4.7968927399999997</v>
      </c>
      <c r="D45" s="29"/>
      <c r="E45" s="29"/>
      <c r="F45" s="29"/>
      <c r="G45" s="29"/>
      <c r="H45" s="29"/>
    </row>
    <row r="46" spans="1:11" s="31" customFormat="1" x14ac:dyDescent="0.2">
      <c r="A46" s="10" t="s">
        <v>77</v>
      </c>
      <c r="B46" s="12">
        <v>4.7968927399999997</v>
      </c>
      <c r="C46" s="22">
        <f t="shared" si="0"/>
        <v>4.7968927399999997</v>
      </c>
      <c r="D46" s="29"/>
      <c r="E46" s="29"/>
      <c r="F46" s="29"/>
      <c r="G46" s="29"/>
      <c r="H46" s="29"/>
    </row>
    <row r="47" spans="1:11" s="87" customFormat="1" x14ac:dyDescent="0.2">
      <c r="A47" s="4" t="s">
        <v>78</v>
      </c>
      <c r="B47" s="7">
        <v>4.7968927399999997</v>
      </c>
      <c r="C47" s="22">
        <f t="shared" si="0"/>
        <v>4.7968927399999997</v>
      </c>
      <c r="D47" s="187"/>
      <c r="E47" s="187"/>
      <c r="F47" s="187"/>
      <c r="G47" s="187"/>
      <c r="H47" s="187"/>
      <c r="I47" s="188"/>
      <c r="J47" s="188"/>
      <c r="K47" s="188"/>
    </row>
    <row r="48" spans="1:11" x14ac:dyDescent="0.2">
      <c r="A48" s="4" t="s">
        <v>79</v>
      </c>
      <c r="B48" s="7">
        <v>0</v>
      </c>
      <c r="C48" s="22">
        <f t="shared" si="0"/>
        <v>0</v>
      </c>
      <c r="D48" s="195"/>
      <c r="E48" s="52"/>
      <c r="F48" s="52"/>
      <c r="G48" s="52"/>
      <c r="H48" s="52"/>
      <c r="I48" s="52"/>
      <c r="J48" s="52"/>
      <c r="K48" s="52"/>
    </row>
    <row r="49" spans="1:3" x14ac:dyDescent="0.2">
      <c r="A49" s="10" t="s">
        <v>80</v>
      </c>
      <c r="B49" s="12">
        <v>0</v>
      </c>
      <c r="C49" s="22">
        <f t="shared" si="0"/>
        <v>0</v>
      </c>
    </row>
    <row r="50" spans="1:3" x14ac:dyDescent="0.2">
      <c r="A50" s="4" t="s">
        <v>81</v>
      </c>
      <c r="B50" s="7">
        <v>0</v>
      </c>
      <c r="C50" s="22">
        <f t="shared" si="0"/>
        <v>0</v>
      </c>
    </row>
    <row r="51" spans="1:3" x14ac:dyDescent="0.2">
      <c r="A51" s="4" t="s">
        <v>82</v>
      </c>
      <c r="B51" s="7">
        <v>0</v>
      </c>
      <c r="C51" s="22">
        <f t="shared" si="0"/>
        <v>0</v>
      </c>
    </row>
    <row r="52" spans="1:3" x14ac:dyDescent="0.2">
      <c r="A52" s="10" t="s">
        <v>83</v>
      </c>
      <c r="B52" s="12">
        <v>0</v>
      </c>
      <c r="C52" s="22">
        <f t="shared" si="0"/>
        <v>0</v>
      </c>
    </row>
    <row r="53" spans="1:3" x14ac:dyDescent="0.2">
      <c r="A53" s="4" t="s">
        <v>58</v>
      </c>
      <c r="B53" s="7">
        <v>0</v>
      </c>
      <c r="C53" s="22">
        <f t="shared" si="0"/>
        <v>0</v>
      </c>
    </row>
    <row r="54" spans="1:3" x14ac:dyDescent="0.2">
      <c r="A54" s="4" t="s">
        <v>84</v>
      </c>
      <c r="B54" s="7">
        <v>0</v>
      </c>
      <c r="C54" s="22">
        <f t="shared" si="0"/>
        <v>0</v>
      </c>
    </row>
    <row r="55" spans="1:3" x14ac:dyDescent="0.2">
      <c r="A55" s="4" t="s">
        <v>63</v>
      </c>
      <c r="B55" s="7">
        <v>0</v>
      </c>
      <c r="C55" s="22">
        <f t="shared" si="0"/>
        <v>0</v>
      </c>
    </row>
    <row r="56" spans="1:3" x14ac:dyDescent="0.2">
      <c r="A56" s="4" t="s">
        <v>65</v>
      </c>
      <c r="B56" s="7">
        <v>0</v>
      </c>
      <c r="C56" s="22">
        <f t="shared" si="0"/>
        <v>0</v>
      </c>
    </row>
    <row r="57" spans="1:3" x14ac:dyDescent="0.2">
      <c r="A57" s="4" t="s">
        <v>85</v>
      </c>
      <c r="B57" s="7">
        <v>0</v>
      </c>
      <c r="C57" s="22">
        <f t="shared" si="0"/>
        <v>0</v>
      </c>
    </row>
    <row r="58" spans="1:3" x14ac:dyDescent="0.2">
      <c r="A58" s="4" t="s">
        <v>86</v>
      </c>
      <c r="B58" s="7">
        <v>0</v>
      </c>
      <c r="C58" s="22">
        <f t="shared" si="0"/>
        <v>0</v>
      </c>
    </row>
    <row r="59" spans="1:3" x14ac:dyDescent="0.2">
      <c r="A59" s="4" t="s">
        <v>67</v>
      </c>
      <c r="B59" s="7">
        <v>0</v>
      </c>
      <c r="C59" s="22">
        <f t="shared" si="0"/>
        <v>0</v>
      </c>
    </row>
    <row r="60" spans="1:3" x14ac:dyDescent="0.2">
      <c r="A60" s="4" t="s">
        <v>87</v>
      </c>
      <c r="B60" s="7">
        <v>0</v>
      </c>
      <c r="C60" s="22">
        <f t="shared" si="0"/>
        <v>0</v>
      </c>
    </row>
    <row r="61" spans="1:3" x14ac:dyDescent="0.2">
      <c r="A61" s="4" t="s">
        <v>69</v>
      </c>
      <c r="B61" s="7">
        <v>0</v>
      </c>
      <c r="C61" s="22">
        <f t="shared" si="0"/>
        <v>0</v>
      </c>
    </row>
    <row r="62" spans="1:3" x14ac:dyDescent="0.2">
      <c r="A62" s="4" t="s">
        <v>71</v>
      </c>
      <c r="B62" s="7">
        <v>0</v>
      </c>
      <c r="C62" s="22">
        <f t="shared" si="0"/>
        <v>0</v>
      </c>
    </row>
    <row r="63" spans="1:3" x14ac:dyDescent="0.2">
      <c r="A63" s="4" t="s">
        <v>72</v>
      </c>
      <c r="B63" s="7">
        <v>0</v>
      </c>
      <c r="C63" s="22">
        <f t="shared" si="0"/>
        <v>0</v>
      </c>
    </row>
    <row r="64" spans="1:3" x14ac:dyDescent="0.2">
      <c r="A64" s="4" t="s">
        <v>88</v>
      </c>
      <c r="B64" s="7">
        <v>0</v>
      </c>
      <c r="C64" s="22">
        <f t="shared" si="0"/>
        <v>0</v>
      </c>
    </row>
    <row r="65" spans="1:3" x14ac:dyDescent="0.2">
      <c r="A65" s="4" t="s">
        <v>73</v>
      </c>
      <c r="B65" s="7">
        <v>0</v>
      </c>
      <c r="C65" s="22">
        <f t="shared" si="0"/>
        <v>0</v>
      </c>
    </row>
    <row r="66" spans="1:3" x14ac:dyDescent="0.2">
      <c r="A66" s="4" t="s">
        <v>74</v>
      </c>
      <c r="B66" s="7">
        <v>0</v>
      </c>
      <c r="C66" s="22">
        <f t="shared" si="0"/>
        <v>0</v>
      </c>
    </row>
    <row r="67" spans="1:3" x14ac:dyDescent="0.2">
      <c r="A67" s="10" t="s">
        <v>89</v>
      </c>
      <c r="B67" s="12">
        <v>0</v>
      </c>
      <c r="C67" s="22">
        <f t="shared" si="0"/>
        <v>0</v>
      </c>
    </row>
    <row r="68" spans="1:3" x14ac:dyDescent="0.2">
      <c r="A68" s="4" t="s">
        <v>90</v>
      </c>
      <c r="B68" s="7">
        <v>0</v>
      </c>
      <c r="C68" s="22">
        <f t="shared" si="0"/>
        <v>0</v>
      </c>
    </row>
    <row r="69" spans="1:3" x14ac:dyDescent="0.2">
      <c r="A69" s="4" t="s">
        <v>91</v>
      </c>
      <c r="B69" s="7">
        <v>0</v>
      </c>
      <c r="C69" s="22">
        <f t="shared" si="0"/>
        <v>0</v>
      </c>
    </row>
    <row r="70" spans="1:3" ht="13.5" thickBot="1" x14ac:dyDescent="0.25">
      <c r="B70" s="5"/>
      <c r="C70" s="22"/>
    </row>
    <row r="71" spans="1:3" ht="13.5" thickTop="1" x14ac:dyDescent="0.2"/>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AC21C-797A-415B-90EE-AEFA62E80EBE}">
  <sheetPr>
    <tabColor theme="9" tint="0.39997558519241921"/>
    <pageSetUpPr fitToPage="1"/>
  </sheetPr>
  <dimension ref="A1:F79"/>
  <sheetViews>
    <sheetView showGridLines="0" defaultGridColor="0" colorId="60" workbookViewId="0">
      <selection activeCell="A12" sqref="A12:D70"/>
    </sheetView>
  </sheetViews>
  <sheetFormatPr baseColWidth="10" defaultColWidth="11.42578125" defaultRowHeight="12.75" x14ac:dyDescent="0.2"/>
  <cols>
    <col min="1" max="1" width="53" style="181" customWidth="1"/>
    <col min="2" max="2" width="10.42578125" style="181" bestFit="1" customWidth="1"/>
    <col min="3" max="3" width="7.85546875" style="181" bestFit="1" customWidth="1"/>
    <col min="4" max="16384" width="11.42578125" style="181"/>
  </cols>
  <sheetData>
    <row r="1" spans="1:6" x14ac:dyDescent="0.2">
      <c r="A1" s="180" t="s">
        <v>0</v>
      </c>
    </row>
    <row r="2" spans="1:6" x14ac:dyDescent="0.2">
      <c r="A2" s="180" t="s">
        <v>2</v>
      </c>
    </row>
    <row r="3" spans="1:6" x14ac:dyDescent="0.2">
      <c r="A3" s="180" t="s">
        <v>3</v>
      </c>
    </row>
    <row r="4" spans="1:6" x14ac:dyDescent="0.2">
      <c r="B4" s="103"/>
    </row>
    <row r="5" spans="1:6" x14ac:dyDescent="0.2">
      <c r="A5" s="224" t="s">
        <v>92</v>
      </c>
      <c r="B5" s="224"/>
      <c r="C5" s="224"/>
      <c r="D5" s="224"/>
    </row>
    <row r="6" spans="1:6" x14ac:dyDescent="0.2">
      <c r="A6" s="224" t="s">
        <v>487</v>
      </c>
      <c r="B6" s="224"/>
      <c r="C6" s="224"/>
      <c r="D6" s="224"/>
    </row>
    <row r="7" spans="1:6" x14ac:dyDescent="0.2">
      <c r="A7" s="224">
        <v>2021</v>
      </c>
      <c r="B7" s="224"/>
      <c r="C7" s="224"/>
      <c r="D7" s="224"/>
    </row>
    <row r="8" spans="1:6" x14ac:dyDescent="0.2">
      <c r="A8" s="224" t="s">
        <v>6</v>
      </c>
      <c r="B8" s="224"/>
      <c r="C8" s="224"/>
      <c r="D8" s="224"/>
    </row>
    <row r="9" spans="1:6" ht="13.5" thickBot="1" x14ac:dyDescent="0.25"/>
    <row r="10" spans="1:6" ht="14.25" thickTop="1" thickBot="1" x14ac:dyDescent="0.25">
      <c r="A10" s="182" t="s">
        <v>1</v>
      </c>
      <c r="B10" s="182" t="s">
        <v>313</v>
      </c>
      <c r="C10" s="182" t="s">
        <v>315</v>
      </c>
      <c r="D10" s="182" t="s">
        <v>42</v>
      </c>
      <c r="F10" s="13"/>
    </row>
    <row r="11" spans="1:6" s="23" customFormat="1" ht="13.5" thickTop="1" x14ac:dyDescent="0.2">
      <c r="A11" s="184"/>
      <c r="B11" s="22"/>
      <c r="C11" s="22"/>
    </row>
    <row r="12" spans="1:6" s="23" customFormat="1" x14ac:dyDescent="0.2">
      <c r="A12" s="10" t="s">
        <v>46</v>
      </c>
      <c r="B12" s="12">
        <v>378053.11071337998</v>
      </c>
      <c r="C12" s="12">
        <v>167.41019850000001</v>
      </c>
      <c r="D12" s="23">
        <f t="shared" ref="D12:D43" si="0">SUM(B12:C12)</f>
        <v>378220.52091187995</v>
      </c>
    </row>
    <row r="13" spans="1:6" s="23" customFormat="1" x14ac:dyDescent="0.2">
      <c r="A13" s="10" t="s">
        <v>47</v>
      </c>
      <c r="B13" s="12">
        <v>378053.11071337998</v>
      </c>
      <c r="C13" s="12">
        <v>167.41019850000001</v>
      </c>
      <c r="D13" s="23">
        <f t="shared" si="0"/>
        <v>378220.52091187995</v>
      </c>
    </row>
    <row r="14" spans="1:6" s="87" customFormat="1" x14ac:dyDescent="0.2">
      <c r="A14" s="10" t="s">
        <v>48</v>
      </c>
      <c r="B14" s="12">
        <v>374008.50580161001</v>
      </c>
      <c r="C14" s="12">
        <v>166.32355659999999</v>
      </c>
      <c r="D14" s="23">
        <f t="shared" si="0"/>
        <v>374174.82935821003</v>
      </c>
    </row>
    <row r="15" spans="1:6" s="87" customFormat="1" x14ac:dyDescent="0.2">
      <c r="A15" s="4" t="s">
        <v>49</v>
      </c>
      <c r="B15" s="7">
        <v>65196.47780352</v>
      </c>
      <c r="C15" s="7">
        <v>118.05760203</v>
      </c>
      <c r="D15" s="23">
        <f t="shared" si="0"/>
        <v>65314.535405549999</v>
      </c>
    </row>
    <row r="16" spans="1:6" s="87" customFormat="1" x14ac:dyDescent="0.2">
      <c r="A16" s="4" t="s">
        <v>50</v>
      </c>
      <c r="B16" s="7">
        <v>9342.6587266400002</v>
      </c>
      <c r="C16" s="7">
        <v>35.099103999999997</v>
      </c>
      <c r="D16" s="23">
        <f t="shared" si="0"/>
        <v>9377.757830640001</v>
      </c>
    </row>
    <row r="17" spans="1:4" s="87" customFormat="1" x14ac:dyDescent="0.2">
      <c r="A17" s="4" t="s">
        <v>51</v>
      </c>
      <c r="B17" s="7">
        <v>0</v>
      </c>
      <c r="C17" s="7">
        <v>0</v>
      </c>
      <c r="D17" s="23">
        <f t="shared" si="0"/>
        <v>0</v>
      </c>
    </row>
    <row r="18" spans="1:4" s="87" customFormat="1" x14ac:dyDescent="0.2">
      <c r="A18" s="4" t="s">
        <v>52</v>
      </c>
      <c r="B18" s="7">
        <v>9342.6587266400002</v>
      </c>
      <c r="C18" s="7">
        <v>35.099103999999997</v>
      </c>
      <c r="D18" s="23">
        <f t="shared" si="0"/>
        <v>9377.757830640001</v>
      </c>
    </row>
    <row r="19" spans="1:4" s="87" customFormat="1" x14ac:dyDescent="0.2">
      <c r="A19" s="4" t="s">
        <v>53</v>
      </c>
      <c r="B19" s="7">
        <v>31425.73734019</v>
      </c>
      <c r="C19" s="7">
        <v>7.5289906699999998</v>
      </c>
      <c r="D19" s="23">
        <f t="shared" si="0"/>
        <v>31433.266330860002</v>
      </c>
    </row>
    <row r="20" spans="1:4" s="23" customFormat="1" x14ac:dyDescent="0.2">
      <c r="A20" s="10" t="s">
        <v>54</v>
      </c>
      <c r="B20" s="12">
        <v>0</v>
      </c>
      <c r="C20" s="12">
        <v>0</v>
      </c>
      <c r="D20" s="23">
        <f t="shared" si="0"/>
        <v>0</v>
      </c>
    </row>
    <row r="21" spans="1:4" s="23" customFormat="1" x14ac:dyDescent="0.2">
      <c r="A21" s="10" t="s">
        <v>55</v>
      </c>
      <c r="B21" s="12">
        <v>0</v>
      </c>
      <c r="C21" s="12">
        <v>0</v>
      </c>
      <c r="D21" s="23">
        <f t="shared" si="0"/>
        <v>0</v>
      </c>
    </row>
    <row r="22" spans="1:4" s="87" customFormat="1" x14ac:dyDescent="0.2">
      <c r="A22" s="4" t="s">
        <v>44</v>
      </c>
      <c r="B22" s="7">
        <v>0</v>
      </c>
      <c r="C22" s="7">
        <v>0</v>
      </c>
      <c r="D22" s="23">
        <f t="shared" si="0"/>
        <v>0</v>
      </c>
    </row>
    <row r="23" spans="1:4" s="87" customFormat="1" x14ac:dyDescent="0.2">
      <c r="A23" s="4" t="s">
        <v>43</v>
      </c>
      <c r="B23" s="7">
        <v>0</v>
      </c>
      <c r="C23" s="7">
        <v>0</v>
      </c>
      <c r="D23" s="23">
        <f t="shared" si="0"/>
        <v>0</v>
      </c>
    </row>
    <row r="24" spans="1:4" s="87" customFormat="1" x14ac:dyDescent="0.2">
      <c r="A24" s="4" t="s">
        <v>45</v>
      </c>
      <c r="B24" s="7">
        <v>0</v>
      </c>
      <c r="C24" s="7">
        <v>0</v>
      </c>
      <c r="D24" s="23">
        <f t="shared" si="0"/>
        <v>0</v>
      </c>
    </row>
    <row r="25" spans="1:4" s="87" customFormat="1" x14ac:dyDescent="0.2">
      <c r="A25" s="4" t="s">
        <v>56</v>
      </c>
      <c r="B25" s="7">
        <v>0</v>
      </c>
      <c r="C25" s="7">
        <v>0</v>
      </c>
      <c r="D25" s="23">
        <f t="shared" si="0"/>
        <v>0</v>
      </c>
    </row>
    <row r="26" spans="1:4" s="23" customFormat="1" x14ac:dyDescent="0.2">
      <c r="A26" s="10" t="s">
        <v>57</v>
      </c>
      <c r="B26" s="12">
        <v>268043.63193126</v>
      </c>
      <c r="C26" s="12">
        <v>5.6378598999999996</v>
      </c>
      <c r="D26" s="23">
        <f t="shared" si="0"/>
        <v>268049.26979116001</v>
      </c>
    </row>
    <row r="27" spans="1:4" s="87" customFormat="1" x14ac:dyDescent="0.2">
      <c r="A27" s="4" t="s">
        <v>58</v>
      </c>
      <c r="B27" s="7">
        <v>250454.70467482999</v>
      </c>
      <c r="C27" s="7">
        <v>0</v>
      </c>
      <c r="D27" s="23">
        <f t="shared" si="0"/>
        <v>250454.70467482999</v>
      </c>
    </row>
    <row r="28" spans="1:4" s="87" customFormat="1" x14ac:dyDescent="0.2">
      <c r="A28" s="4" t="s">
        <v>59</v>
      </c>
      <c r="B28" s="7">
        <v>0</v>
      </c>
      <c r="C28" s="7">
        <v>0</v>
      </c>
      <c r="D28" s="23">
        <f t="shared" si="0"/>
        <v>0</v>
      </c>
    </row>
    <row r="29" spans="1:4" s="87" customFormat="1" x14ac:dyDescent="0.2">
      <c r="A29" s="4" t="s">
        <v>60</v>
      </c>
      <c r="B29" s="7">
        <v>0</v>
      </c>
      <c r="C29" s="7">
        <v>0</v>
      </c>
      <c r="D29" s="23">
        <f t="shared" si="0"/>
        <v>0</v>
      </c>
    </row>
    <row r="30" spans="1:4" s="87" customFormat="1" x14ac:dyDescent="0.2">
      <c r="A30" s="4" t="s">
        <v>61</v>
      </c>
      <c r="B30" s="7">
        <v>0</v>
      </c>
      <c r="C30" s="7">
        <v>0</v>
      </c>
      <c r="D30" s="23">
        <f t="shared" si="0"/>
        <v>0</v>
      </c>
    </row>
    <row r="31" spans="1:4" s="87" customFormat="1" x14ac:dyDescent="0.2">
      <c r="A31" s="4" t="s">
        <v>62</v>
      </c>
      <c r="B31" s="7">
        <v>0</v>
      </c>
      <c r="C31" s="7">
        <v>0</v>
      </c>
      <c r="D31" s="23">
        <f t="shared" si="0"/>
        <v>0</v>
      </c>
    </row>
    <row r="32" spans="1:4" s="87" customFormat="1" x14ac:dyDescent="0.2">
      <c r="A32" s="4" t="s">
        <v>63</v>
      </c>
      <c r="B32" s="7">
        <v>0</v>
      </c>
      <c r="C32" s="7">
        <v>0</v>
      </c>
      <c r="D32" s="23">
        <f t="shared" si="0"/>
        <v>0</v>
      </c>
    </row>
    <row r="33" spans="1:4" s="87" customFormat="1" x14ac:dyDescent="0.2">
      <c r="A33" s="4" t="s">
        <v>64</v>
      </c>
      <c r="B33" s="7">
        <v>0</v>
      </c>
      <c r="C33" s="7">
        <v>0</v>
      </c>
      <c r="D33" s="23">
        <f t="shared" si="0"/>
        <v>0</v>
      </c>
    </row>
    <row r="34" spans="1:4" s="87" customFormat="1" x14ac:dyDescent="0.2">
      <c r="A34" s="4" t="s">
        <v>65</v>
      </c>
      <c r="B34" s="7">
        <v>0</v>
      </c>
      <c r="C34" s="7">
        <v>0</v>
      </c>
      <c r="D34" s="23">
        <f t="shared" si="0"/>
        <v>0</v>
      </c>
    </row>
    <row r="35" spans="1:4" s="87" customFormat="1" ht="24" x14ac:dyDescent="0.2">
      <c r="A35" s="4" t="s">
        <v>66</v>
      </c>
      <c r="B35" s="7">
        <v>0</v>
      </c>
      <c r="C35" s="7">
        <v>0</v>
      </c>
      <c r="D35" s="23">
        <f t="shared" si="0"/>
        <v>0</v>
      </c>
    </row>
    <row r="36" spans="1:4" s="87" customFormat="1" x14ac:dyDescent="0.2">
      <c r="A36" s="4" t="s">
        <v>67</v>
      </c>
      <c r="B36" s="7">
        <v>0</v>
      </c>
      <c r="C36" s="7">
        <v>0</v>
      </c>
      <c r="D36" s="23">
        <f t="shared" si="0"/>
        <v>0</v>
      </c>
    </row>
    <row r="37" spans="1:4" s="87" customFormat="1" x14ac:dyDescent="0.2">
      <c r="A37" s="4" t="s">
        <v>68</v>
      </c>
      <c r="B37" s="7">
        <v>0</v>
      </c>
      <c r="C37" s="7">
        <v>0</v>
      </c>
      <c r="D37" s="23">
        <f t="shared" si="0"/>
        <v>0</v>
      </c>
    </row>
    <row r="38" spans="1:4" s="87" customFormat="1" x14ac:dyDescent="0.2">
      <c r="A38" s="4" t="s">
        <v>69</v>
      </c>
      <c r="B38" s="7">
        <v>55458.830263229996</v>
      </c>
      <c r="C38" s="7">
        <v>0</v>
      </c>
      <c r="D38" s="23">
        <f t="shared" si="0"/>
        <v>55458.830263229996</v>
      </c>
    </row>
    <row r="39" spans="1:4" s="23" customFormat="1" x14ac:dyDescent="0.2">
      <c r="A39" s="4" t="s">
        <v>70</v>
      </c>
      <c r="B39" s="7">
        <v>0</v>
      </c>
      <c r="C39" s="7">
        <v>0</v>
      </c>
      <c r="D39" s="23">
        <f t="shared" si="0"/>
        <v>0</v>
      </c>
    </row>
    <row r="40" spans="1:4" s="23" customFormat="1" x14ac:dyDescent="0.2">
      <c r="A40" s="4" t="s">
        <v>71</v>
      </c>
      <c r="B40" s="7">
        <v>194995.8744116</v>
      </c>
      <c r="C40" s="7">
        <v>0</v>
      </c>
      <c r="D40" s="23">
        <f t="shared" si="0"/>
        <v>194995.8744116</v>
      </c>
    </row>
    <row r="41" spans="1:4" s="87" customFormat="1" x14ac:dyDescent="0.2">
      <c r="A41" s="4" t="s">
        <v>72</v>
      </c>
      <c r="B41" s="7">
        <v>0</v>
      </c>
      <c r="C41" s="7">
        <v>0</v>
      </c>
      <c r="D41" s="23">
        <f t="shared" si="0"/>
        <v>0</v>
      </c>
    </row>
    <row r="42" spans="1:4" s="87" customFormat="1" x14ac:dyDescent="0.2">
      <c r="A42" s="4" t="s">
        <v>73</v>
      </c>
      <c r="B42" s="7">
        <v>17246.457256490001</v>
      </c>
      <c r="C42" s="7">
        <v>5.6378598999999996</v>
      </c>
      <c r="D42" s="23">
        <f t="shared" si="0"/>
        <v>17252.095116390003</v>
      </c>
    </row>
    <row r="43" spans="1:4" s="23" customFormat="1" x14ac:dyDescent="0.2">
      <c r="A43" s="4" t="s">
        <v>74</v>
      </c>
      <c r="B43" s="7">
        <v>342.46999993999998</v>
      </c>
      <c r="C43" s="7">
        <v>0</v>
      </c>
      <c r="D43" s="23">
        <f t="shared" si="0"/>
        <v>342.46999993999998</v>
      </c>
    </row>
    <row r="44" spans="1:4" s="87" customFormat="1" x14ac:dyDescent="0.2">
      <c r="A44" s="4" t="s">
        <v>75</v>
      </c>
      <c r="B44" s="7">
        <v>0</v>
      </c>
      <c r="C44" s="7">
        <v>0</v>
      </c>
      <c r="D44" s="23">
        <f t="shared" ref="D44:D69" si="1">SUM(B44:C44)</f>
        <v>0</v>
      </c>
    </row>
    <row r="45" spans="1:4" s="87" customFormat="1" x14ac:dyDescent="0.2">
      <c r="A45" s="10" t="s">
        <v>76</v>
      </c>
      <c r="B45" s="12">
        <v>4044.6049117699999</v>
      </c>
      <c r="C45" s="12">
        <v>1.0866419</v>
      </c>
      <c r="D45" s="23">
        <f t="shared" si="1"/>
        <v>4045.6915536699998</v>
      </c>
    </row>
    <row r="46" spans="1:4" s="23" customFormat="1" x14ac:dyDescent="0.2">
      <c r="A46" s="10" t="s">
        <v>77</v>
      </c>
      <c r="B46" s="12">
        <v>4044.6049117699999</v>
      </c>
      <c r="C46" s="12">
        <v>1.0866419</v>
      </c>
      <c r="D46" s="23">
        <f t="shared" si="1"/>
        <v>4045.6915536699998</v>
      </c>
    </row>
    <row r="47" spans="1:4" s="87" customFormat="1" x14ac:dyDescent="0.2">
      <c r="A47" s="4" t="s">
        <v>78</v>
      </c>
      <c r="B47" s="7">
        <v>1637.08153369</v>
      </c>
      <c r="C47" s="7">
        <v>1.0866419</v>
      </c>
      <c r="D47" s="23">
        <f t="shared" si="1"/>
        <v>1638.1681755899999</v>
      </c>
    </row>
    <row r="48" spans="1:4" s="87" customFormat="1" x14ac:dyDescent="0.2">
      <c r="A48" s="4" t="s">
        <v>79</v>
      </c>
      <c r="B48" s="7">
        <v>2407.5233780799999</v>
      </c>
      <c r="C48" s="7">
        <v>0</v>
      </c>
      <c r="D48" s="23">
        <f t="shared" si="1"/>
        <v>2407.5233780799999</v>
      </c>
    </row>
    <row r="49" spans="1:5" s="87" customFormat="1" x14ac:dyDescent="0.2">
      <c r="A49" s="10" t="s">
        <v>80</v>
      </c>
      <c r="B49" s="12">
        <v>0</v>
      </c>
      <c r="C49" s="12">
        <v>0</v>
      </c>
      <c r="D49" s="23">
        <f t="shared" si="1"/>
        <v>0</v>
      </c>
    </row>
    <row r="50" spans="1:5" s="87" customFormat="1" x14ac:dyDescent="0.2">
      <c r="A50" s="4" t="s">
        <v>81</v>
      </c>
      <c r="B50" s="7">
        <v>0</v>
      </c>
      <c r="C50" s="7">
        <v>0</v>
      </c>
      <c r="D50" s="23">
        <f t="shared" si="1"/>
        <v>0</v>
      </c>
    </row>
    <row r="51" spans="1:5" s="87" customFormat="1" x14ac:dyDescent="0.2">
      <c r="A51" s="4" t="s">
        <v>82</v>
      </c>
      <c r="B51" s="7">
        <v>0</v>
      </c>
      <c r="C51" s="7">
        <v>0</v>
      </c>
      <c r="D51" s="23">
        <f t="shared" si="1"/>
        <v>0</v>
      </c>
    </row>
    <row r="52" spans="1:5" s="23" customFormat="1" x14ac:dyDescent="0.2">
      <c r="A52" s="10" t="s">
        <v>83</v>
      </c>
      <c r="B52" s="12">
        <v>0</v>
      </c>
      <c r="C52" s="12">
        <v>0</v>
      </c>
      <c r="D52" s="23">
        <f t="shared" si="1"/>
        <v>0</v>
      </c>
    </row>
    <row r="53" spans="1:5" s="87" customFormat="1" x14ac:dyDescent="0.2">
      <c r="A53" s="4" t="s">
        <v>58</v>
      </c>
      <c r="B53" s="7">
        <v>0</v>
      </c>
      <c r="C53" s="7">
        <v>0</v>
      </c>
      <c r="D53" s="23">
        <f t="shared" si="1"/>
        <v>0</v>
      </c>
    </row>
    <row r="54" spans="1:5" s="87" customFormat="1" x14ac:dyDescent="0.2">
      <c r="A54" s="4" t="s">
        <v>84</v>
      </c>
      <c r="B54" s="7">
        <v>0</v>
      </c>
      <c r="C54" s="7">
        <v>0</v>
      </c>
      <c r="D54" s="23">
        <f t="shared" si="1"/>
        <v>0</v>
      </c>
      <c r="E54" s="188"/>
    </row>
    <row r="55" spans="1:5" x14ac:dyDescent="0.2">
      <c r="A55" s="4" t="s">
        <v>63</v>
      </c>
      <c r="B55" s="7">
        <v>0</v>
      </c>
      <c r="C55" s="7">
        <v>0</v>
      </c>
      <c r="D55" s="23">
        <f t="shared" si="1"/>
        <v>0</v>
      </c>
    </row>
    <row r="56" spans="1:5" x14ac:dyDescent="0.2">
      <c r="A56" s="4" t="s">
        <v>65</v>
      </c>
      <c r="B56" s="7">
        <v>0</v>
      </c>
      <c r="C56" s="7">
        <v>0</v>
      </c>
      <c r="D56" s="23">
        <f t="shared" si="1"/>
        <v>0</v>
      </c>
    </row>
    <row r="57" spans="1:5" x14ac:dyDescent="0.2">
      <c r="A57" s="4" t="s">
        <v>85</v>
      </c>
      <c r="B57" s="7">
        <v>0</v>
      </c>
      <c r="C57" s="7">
        <v>0</v>
      </c>
      <c r="D57" s="23">
        <f t="shared" si="1"/>
        <v>0</v>
      </c>
    </row>
    <row r="58" spans="1:5" x14ac:dyDescent="0.2">
      <c r="A58" s="4" t="s">
        <v>86</v>
      </c>
      <c r="B58" s="7">
        <v>0</v>
      </c>
      <c r="C58" s="7">
        <v>0</v>
      </c>
      <c r="D58" s="23">
        <f t="shared" si="1"/>
        <v>0</v>
      </c>
    </row>
    <row r="59" spans="1:5" x14ac:dyDescent="0.2">
      <c r="A59" s="4" t="s">
        <v>67</v>
      </c>
      <c r="B59" s="7">
        <v>0</v>
      </c>
      <c r="C59" s="7">
        <v>0</v>
      </c>
      <c r="D59" s="23">
        <f t="shared" si="1"/>
        <v>0</v>
      </c>
    </row>
    <row r="60" spans="1:5" x14ac:dyDescent="0.2">
      <c r="A60" s="4" t="s">
        <v>87</v>
      </c>
      <c r="B60" s="7">
        <v>0</v>
      </c>
      <c r="C60" s="7">
        <v>0</v>
      </c>
      <c r="D60" s="23">
        <f t="shared" si="1"/>
        <v>0</v>
      </c>
    </row>
    <row r="61" spans="1:5" x14ac:dyDescent="0.2">
      <c r="A61" s="4" t="s">
        <v>69</v>
      </c>
      <c r="B61" s="7">
        <v>0</v>
      </c>
      <c r="C61" s="7">
        <v>0</v>
      </c>
      <c r="D61" s="23">
        <f t="shared" si="1"/>
        <v>0</v>
      </c>
    </row>
    <row r="62" spans="1:5" x14ac:dyDescent="0.2">
      <c r="A62" s="4" t="s">
        <v>71</v>
      </c>
      <c r="B62" s="7">
        <v>0</v>
      </c>
      <c r="C62" s="7">
        <v>0</v>
      </c>
      <c r="D62" s="23">
        <f t="shared" si="1"/>
        <v>0</v>
      </c>
    </row>
    <row r="63" spans="1:5" x14ac:dyDescent="0.2">
      <c r="A63" s="4" t="s">
        <v>72</v>
      </c>
      <c r="B63" s="7">
        <v>0</v>
      </c>
      <c r="C63" s="7">
        <v>0</v>
      </c>
      <c r="D63" s="23">
        <f t="shared" si="1"/>
        <v>0</v>
      </c>
    </row>
    <row r="64" spans="1:5" x14ac:dyDescent="0.2">
      <c r="A64" s="4" t="s">
        <v>88</v>
      </c>
      <c r="B64" s="7">
        <v>0</v>
      </c>
      <c r="C64" s="7">
        <v>0</v>
      </c>
      <c r="D64" s="23">
        <f t="shared" si="1"/>
        <v>0</v>
      </c>
    </row>
    <row r="65" spans="1:4" x14ac:dyDescent="0.2">
      <c r="A65" s="4" t="s">
        <v>73</v>
      </c>
      <c r="B65" s="7">
        <v>0</v>
      </c>
      <c r="C65" s="7">
        <v>0</v>
      </c>
      <c r="D65" s="23">
        <f t="shared" si="1"/>
        <v>0</v>
      </c>
    </row>
    <row r="66" spans="1:4" x14ac:dyDescent="0.2">
      <c r="A66" s="4" t="s">
        <v>74</v>
      </c>
      <c r="B66" s="7">
        <v>0</v>
      </c>
      <c r="C66" s="7">
        <v>0</v>
      </c>
      <c r="D66" s="23">
        <f t="shared" si="1"/>
        <v>0</v>
      </c>
    </row>
    <row r="67" spans="1:4" x14ac:dyDescent="0.2">
      <c r="A67" s="10" t="s">
        <v>89</v>
      </c>
      <c r="B67" s="12">
        <v>0</v>
      </c>
      <c r="C67" s="12">
        <v>0</v>
      </c>
      <c r="D67" s="23">
        <f t="shared" si="1"/>
        <v>0</v>
      </c>
    </row>
    <row r="68" spans="1:4" x14ac:dyDescent="0.2">
      <c r="A68" s="4" t="s">
        <v>90</v>
      </c>
      <c r="B68" s="7">
        <v>0</v>
      </c>
      <c r="C68" s="7">
        <v>0</v>
      </c>
      <c r="D68" s="23">
        <f t="shared" si="1"/>
        <v>0</v>
      </c>
    </row>
    <row r="69" spans="1:4" x14ac:dyDescent="0.2">
      <c r="A69" s="4" t="s">
        <v>91</v>
      </c>
      <c r="B69" s="7">
        <v>0</v>
      </c>
      <c r="C69" s="7">
        <v>0</v>
      </c>
      <c r="D69" s="23">
        <f t="shared" si="1"/>
        <v>0</v>
      </c>
    </row>
    <row r="70" spans="1:4" ht="13.5" thickBot="1" x14ac:dyDescent="0.25">
      <c r="A70" s="52"/>
      <c r="B70" s="5"/>
      <c r="C70" s="5"/>
      <c r="D70" s="52"/>
    </row>
    <row r="71" spans="1:4" ht="13.5" thickTop="1" x14ac:dyDescent="0.2">
      <c r="A71" s="52"/>
      <c r="B71" s="52"/>
      <c r="C71" s="52"/>
      <c r="D71" s="52"/>
    </row>
    <row r="72" spans="1:4" x14ac:dyDescent="0.2">
      <c r="A72" s="52"/>
      <c r="B72" s="52"/>
      <c r="C72" s="52"/>
      <c r="D72" s="52"/>
    </row>
    <row r="73" spans="1:4" x14ac:dyDescent="0.2">
      <c r="A73" s="52"/>
      <c r="B73" s="52"/>
      <c r="C73" s="52"/>
      <c r="D73" s="52"/>
    </row>
    <row r="74" spans="1:4" x14ac:dyDescent="0.2">
      <c r="A74" s="52"/>
      <c r="B74" s="52"/>
      <c r="C74" s="52"/>
      <c r="D74" s="52"/>
    </row>
    <row r="75" spans="1:4" x14ac:dyDescent="0.2">
      <c r="A75" s="52"/>
      <c r="B75" s="52"/>
      <c r="C75" s="52"/>
      <c r="D75" s="52"/>
    </row>
    <row r="76" spans="1:4" x14ac:dyDescent="0.2">
      <c r="A76" s="52"/>
      <c r="B76" s="52"/>
      <c r="C76" s="52"/>
      <c r="D76" s="52"/>
    </row>
    <row r="77" spans="1:4" x14ac:dyDescent="0.2">
      <c r="A77" s="52"/>
      <c r="B77" s="52"/>
      <c r="C77" s="52"/>
      <c r="D77" s="52"/>
    </row>
    <row r="78" spans="1:4" x14ac:dyDescent="0.2">
      <c r="A78" s="52"/>
      <c r="B78" s="52"/>
      <c r="C78" s="52"/>
      <c r="D78" s="52"/>
    </row>
    <row r="79" spans="1:4" x14ac:dyDescent="0.2">
      <c r="A79" s="52"/>
      <c r="B79" s="52"/>
      <c r="C79" s="52"/>
      <c r="D79" s="52"/>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6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63DF8-382B-439F-A950-9913CD6D442C}">
  <sheetPr>
    <tabColor theme="9" tint="0.39997558519241921"/>
  </sheetPr>
  <dimension ref="A1:I71"/>
  <sheetViews>
    <sheetView showGridLines="0" defaultGridColor="0" colorId="60" workbookViewId="0">
      <selection activeCell="A12" sqref="A12:C70"/>
    </sheetView>
  </sheetViews>
  <sheetFormatPr baseColWidth="10" defaultColWidth="11.42578125" defaultRowHeight="12.75" x14ac:dyDescent="0.2"/>
  <cols>
    <col min="1" max="1" width="51.5703125" style="181" bestFit="1" customWidth="1"/>
    <col min="2" max="2" width="12" style="181" bestFit="1" customWidth="1"/>
    <col min="3" max="4" width="11.42578125" style="181"/>
    <col min="5" max="5" width="14.140625" style="181" customWidth="1"/>
    <col min="6" max="6" width="13.5703125" style="181" customWidth="1"/>
    <col min="7" max="16384" width="11.42578125" style="181"/>
  </cols>
  <sheetData>
    <row r="1" spans="1:8" x14ac:dyDescent="0.2">
      <c r="A1" s="180" t="s">
        <v>0</v>
      </c>
    </row>
    <row r="2" spans="1:8" x14ac:dyDescent="0.2">
      <c r="A2" s="180" t="s">
        <v>2</v>
      </c>
    </row>
    <row r="3" spans="1:8" x14ac:dyDescent="0.2">
      <c r="A3" s="180" t="s">
        <v>3</v>
      </c>
    </row>
    <row r="5" spans="1:8" x14ac:dyDescent="0.2">
      <c r="A5" s="224" t="s">
        <v>92</v>
      </c>
      <c r="B5" s="224"/>
      <c r="C5" s="224"/>
      <c r="D5" s="186"/>
      <c r="E5" s="186"/>
    </row>
    <row r="6" spans="1:8" x14ac:dyDescent="0.2">
      <c r="A6" s="224" t="s">
        <v>488</v>
      </c>
      <c r="B6" s="224"/>
      <c r="C6" s="224"/>
      <c r="D6" s="189"/>
      <c r="E6" s="186"/>
    </row>
    <row r="7" spans="1:8" x14ac:dyDescent="0.2">
      <c r="A7" s="224">
        <v>2021</v>
      </c>
      <c r="B7" s="224"/>
      <c r="C7" s="224"/>
      <c r="D7" s="186"/>
      <c r="E7" s="186"/>
    </row>
    <row r="8" spans="1:8" x14ac:dyDescent="0.2">
      <c r="A8" s="224" t="s">
        <v>6</v>
      </c>
      <c r="B8" s="224"/>
      <c r="C8" s="224"/>
      <c r="D8" s="186"/>
      <c r="E8" s="186"/>
    </row>
    <row r="9" spans="1:8" ht="13.5" thickBot="1" x14ac:dyDescent="0.25"/>
    <row r="10" spans="1:8" ht="14.25" thickTop="1" thickBot="1" x14ac:dyDescent="0.25">
      <c r="A10" s="182" t="s">
        <v>1</v>
      </c>
      <c r="B10" s="182" t="s">
        <v>318</v>
      </c>
      <c r="C10" s="182" t="s">
        <v>42</v>
      </c>
      <c r="D10" s="183"/>
      <c r="E10" s="183"/>
      <c r="F10" s="183"/>
      <c r="G10" s="183"/>
      <c r="H10" s="183"/>
    </row>
    <row r="11" spans="1:8" s="23" customFormat="1" ht="13.5" thickTop="1" x14ac:dyDescent="0.2">
      <c r="A11" s="184"/>
      <c r="B11" s="22"/>
      <c r="C11" s="22"/>
      <c r="D11" s="22"/>
      <c r="E11" s="22"/>
      <c r="F11" s="22"/>
      <c r="G11" s="22"/>
      <c r="H11" s="22"/>
    </row>
    <row r="12" spans="1:8" s="23" customFormat="1" x14ac:dyDescent="0.2">
      <c r="A12" s="10" t="s">
        <v>46</v>
      </c>
      <c r="B12" s="12">
        <v>2257666.6466515702</v>
      </c>
      <c r="C12" s="22">
        <f>SUM(B12)</f>
        <v>2257666.6466515702</v>
      </c>
      <c r="D12" s="22"/>
      <c r="E12" s="22"/>
      <c r="F12" s="22"/>
      <c r="G12" s="22"/>
      <c r="H12" s="22"/>
    </row>
    <row r="13" spans="1:8" s="23" customFormat="1" x14ac:dyDescent="0.2">
      <c r="A13" s="10" t="s">
        <v>47</v>
      </c>
      <c r="B13" s="12">
        <v>2257684.5779192802</v>
      </c>
      <c r="C13" s="22">
        <f t="shared" ref="C13:C69" si="0">SUM(B13)</f>
        <v>2257684.5779192802</v>
      </c>
      <c r="D13" s="22"/>
      <c r="E13" s="22"/>
      <c r="F13" s="22"/>
      <c r="G13" s="22"/>
      <c r="H13" s="22"/>
    </row>
    <row r="14" spans="1:8" s="87" customFormat="1" x14ac:dyDescent="0.2">
      <c r="A14" s="10" t="s">
        <v>48</v>
      </c>
      <c r="B14" s="12">
        <v>2136859.82626259</v>
      </c>
      <c r="C14" s="22">
        <f t="shared" si="0"/>
        <v>2136859.82626259</v>
      </c>
      <c r="D14" s="29"/>
      <c r="E14" s="29"/>
      <c r="F14" s="29"/>
      <c r="G14" s="29"/>
      <c r="H14" s="29"/>
    </row>
    <row r="15" spans="1:8" s="87" customFormat="1" x14ac:dyDescent="0.2">
      <c r="A15" s="4" t="s">
        <v>49</v>
      </c>
      <c r="B15" s="7">
        <v>1253906.1879932</v>
      </c>
      <c r="C15" s="22">
        <f t="shared" si="0"/>
        <v>1253906.1879932</v>
      </c>
      <c r="D15" s="29"/>
      <c r="E15" s="29"/>
      <c r="F15" s="29"/>
      <c r="G15" s="29"/>
      <c r="H15" s="29"/>
    </row>
    <row r="16" spans="1:8" s="87" customFormat="1" x14ac:dyDescent="0.2">
      <c r="A16" s="4" t="s">
        <v>50</v>
      </c>
      <c r="B16" s="7">
        <v>0</v>
      </c>
      <c r="C16" s="22">
        <f t="shared" si="0"/>
        <v>0</v>
      </c>
      <c r="D16" s="29"/>
      <c r="E16" s="29"/>
      <c r="F16" s="29"/>
      <c r="G16" s="29"/>
      <c r="H16" s="29"/>
    </row>
    <row r="17" spans="1:8" s="87" customFormat="1" x14ac:dyDescent="0.2">
      <c r="A17" s="4" t="s">
        <v>51</v>
      </c>
      <c r="B17" s="7">
        <v>0</v>
      </c>
      <c r="C17" s="22">
        <f t="shared" si="0"/>
        <v>0</v>
      </c>
      <c r="D17" s="29"/>
      <c r="E17" s="29"/>
      <c r="F17" s="29"/>
      <c r="G17" s="29"/>
      <c r="H17" s="29"/>
    </row>
    <row r="18" spans="1:8" s="87" customFormat="1" x14ac:dyDescent="0.2">
      <c r="A18" s="4" t="s">
        <v>52</v>
      </c>
      <c r="B18" s="7">
        <v>0</v>
      </c>
      <c r="C18" s="22">
        <f t="shared" si="0"/>
        <v>0</v>
      </c>
      <c r="D18" s="29"/>
      <c r="E18" s="29"/>
      <c r="F18" s="29"/>
      <c r="G18" s="29"/>
      <c r="H18" s="29"/>
    </row>
    <row r="19" spans="1:8" s="23" customFormat="1" x14ac:dyDescent="0.2">
      <c r="A19" s="4" t="s">
        <v>53</v>
      </c>
      <c r="B19" s="7">
        <v>647264.97131088004</v>
      </c>
      <c r="C19" s="22">
        <f t="shared" si="0"/>
        <v>647264.97131088004</v>
      </c>
      <c r="D19" s="22"/>
      <c r="E19" s="22"/>
      <c r="F19" s="22"/>
      <c r="G19" s="22"/>
      <c r="H19" s="22"/>
    </row>
    <row r="20" spans="1:8" s="23" customFormat="1" x14ac:dyDescent="0.2">
      <c r="A20" s="10" t="s">
        <v>54</v>
      </c>
      <c r="B20" s="12">
        <v>7216.3590216499997</v>
      </c>
      <c r="C20" s="22">
        <f t="shared" si="0"/>
        <v>7216.3590216499997</v>
      </c>
      <c r="D20" s="22"/>
      <c r="E20" s="22"/>
      <c r="F20" s="22"/>
      <c r="G20" s="22"/>
      <c r="H20" s="22"/>
    </row>
    <row r="21" spans="1:8" s="87" customFormat="1" x14ac:dyDescent="0.2">
      <c r="A21" s="10" t="s">
        <v>55</v>
      </c>
      <c r="B21" s="12">
        <v>3971.2171009499998</v>
      </c>
      <c r="C21" s="22">
        <f t="shared" si="0"/>
        <v>3971.2171009499998</v>
      </c>
      <c r="D21" s="29"/>
      <c r="E21" s="29"/>
      <c r="F21" s="29"/>
      <c r="G21" s="29"/>
      <c r="H21" s="29"/>
    </row>
    <row r="22" spans="1:8" s="87" customFormat="1" x14ac:dyDescent="0.2">
      <c r="A22" s="4" t="s">
        <v>44</v>
      </c>
      <c r="B22" s="7">
        <v>0</v>
      </c>
      <c r="C22" s="22">
        <f t="shared" si="0"/>
        <v>0</v>
      </c>
      <c r="D22" s="29"/>
      <c r="E22" s="29"/>
      <c r="F22" s="29"/>
      <c r="G22" s="29"/>
      <c r="H22" s="29"/>
    </row>
    <row r="23" spans="1:8" s="87" customFormat="1" x14ac:dyDescent="0.2">
      <c r="A23" s="4" t="s">
        <v>43</v>
      </c>
      <c r="B23" s="7">
        <v>0</v>
      </c>
      <c r="C23" s="22">
        <f t="shared" si="0"/>
        <v>0</v>
      </c>
      <c r="D23" s="29"/>
      <c r="E23" s="29"/>
      <c r="F23" s="29"/>
      <c r="G23" s="29"/>
      <c r="H23" s="29"/>
    </row>
    <row r="24" spans="1:8" s="87" customFormat="1" x14ac:dyDescent="0.2">
      <c r="A24" s="4" t="s">
        <v>45</v>
      </c>
      <c r="B24" s="7">
        <v>3971.2171009499998</v>
      </c>
      <c r="C24" s="22">
        <f t="shared" si="0"/>
        <v>3971.2171009499998</v>
      </c>
      <c r="D24" s="29"/>
      <c r="E24" s="29"/>
      <c r="F24" s="29"/>
      <c r="G24" s="29"/>
      <c r="H24" s="29"/>
    </row>
    <row r="25" spans="1:8" s="23" customFormat="1" x14ac:dyDescent="0.2">
      <c r="A25" s="4" t="s">
        <v>56</v>
      </c>
      <c r="B25" s="7">
        <v>3245.1419206999999</v>
      </c>
      <c r="C25" s="22">
        <f t="shared" si="0"/>
        <v>3245.1419206999999</v>
      </c>
      <c r="D25" s="22"/>
      <c r="E25" s="22"/>
      <c r="F25" s="22"/>
      <c r="G25" s="22"/>
      <c r="H25" s="22"/>
    </row>
    <row r="26" spans="1:8" s="87" customFormat="1" x14ac:dyDescent="0.2">
      <c r="A26" s="10" t="s">
        <v>57</v>
      </c>
      <c r="B26" s="12">
        <v>228472.30793685999</v>
      </c>
      <c r="C26" s="22">
        <f t="shared" si="0"/>
        <v>228472.30793685999</v>
      </c>
      <c r="D26" s="29"/>
      <c r="E26" s="29"/>
      <c r="F26" s="29"/>
      <c r="G26" s="29"/>
      <c r="H26" s="29"/>
    </row>
    <row r="27" spans="1:8" s="87" customFormat="1" x14ac:dyDescent="0.2">
      <c r="A27" s="4" t="s">
        <v>58</v>
      </c>
      <c r="B27" s="7">
        <v>0</v>
      </c>
      <c r="C27" s="22">
        <f t="shared" si="0"/>
        <v>0</v>
      </c>
      <c r="D27" s="29"/>
      <c r="E27" s="29"/>
      <c r="F27" s="29"/>
      <c r="G27" s="29"/>
      <c r="H27" s="29"/>
    </row>
    <row r="28" spans="1:8" s="87" customFormat="1" x14ac:dyDescent="0.2">
      <c r="A28" s="4" t="s">
        <v>59</v>
      </c>
      <c r="B28" s="7">
        <v>0</v>
      </c>
      <c r="C28" s="22">
        <f t="shared" si="0"/>
        <v>0</v>
      </c>
      <c r="D28" s="29"/>
      <c r="E28" s="29"/>
      <c r="F28" s="29"/>
      <c r="G28" s="29"/>
      <c r="H28" s="29"/>
    </row>
    <row r="29" spans="1:8" s="87" customFormat="1" ht="24" x14ac:dyDescent="0.2">
      <c r="A29" s="4" t="s">
        <v>60</v>
      </c>
      <c r="B29" s="7">
        <v>0</v>
      </c>
      <c r="C29" s="22">
        <f t="shared" si="0"/>
        <v>0</v>
      </c>
      <c r="D29" s="29"/>
      <c r="E29" s="29"/>
      <c r="F29" s="29"/>
      <c r="G29" s="29"/>
      <c r="H29" s="29"/>
    </row>
    <row r="30" spans="1:8" s="87" customFormat="1" x14ac:dyDescent="0.2">
      <c r="A30" s="4" t="s">
        <v>61</v>
      </c>
      <c r="B30" s="7">
        <v>0</v>
      </c>
      <c r="C30" s="22">
        <f t="shared" si="0"/>
        <v>0</v>
      </c>
      <c r="D30" s="29"/>
      <c r="E30" s="29"/>
      <c r="F30" s="29"/>
      <c r="G30" s="29"/>
      <c r="H30" s="29"/>
    </row>
    <row r="31" spans="1:8" s="23" customFormat="1" x14ac:dyDescent="0.2">
      <c r="A31" s="4" t="s">
        <v>62</v>
      </c>
      <c r="B31" s="7">
        <v>0</v>
      </c>
      <c r="C31" s="22">
        <f t="shared" si="0"/>
        <v>0</v>
      </c>
      <c r="D31" s="22"/>
      <c r="E31" s="22"/>
      <c r="F31" s="22"/>
      <c r="G31" s="22"/>
      <c r="H31" s="22"/>
    </row>
    <row r="32" spans="1:8" s="23" customFormat="1" x14ac:dyDescent="0.2">
      <c r="A32" s="4" t="s">
        <v>63</v>
      </c>
      <c r="B32" s="7">
        <v>0</v>
      </c>
      <c r="C32" s="22">
        <f t="shared" si="0"/>
        <v>0</v>
      </c>
      <c r="D32" s="22"/>
      <c r="E32" s="22"/>
      <c r="F32" s="22"/>
      <c r="G32" s="22"/>
      <c r="H32" s="22"/>
    </row>
    <row r="33" spans="1:9" s="87" customFormat="1" x14ac:dyDescent="0.2">
      <c r="A33" s="4" t="s">
        <v>64</v>
      </c>
      <c r="B33" s="7">
        <v>0</v>
      </c>
      <c r="C33" s="22">
        <f t="shared" si="0"/>
        <v>0</v>
      </c>
      <c r="D33" s="29"/>
      <c r="E33" s="29"/>
      <c r="F33" s="29"/>
      <c r="G33" s="29"/>
      <c r="H33" s="29"/>
    </row>
    <row r="34" spans="1:9" s="87" customFormat="1" x14ac:dyDescent="0.2">
      <c r="A34" s="4" t="s">
        <v>65</v>
      </c>
      <c r="B34" s="7">
        <v>0</v>
      </c>
      <c r="C34" s="22">
        <f t="shared" si="0"/>
        <v>0</v>
      </c>
      <c r="D34" s="29"/>
      <c r="E34" s="29"/>
      <c r="F34" s="29"/>
      <c r="G34" s="29"/>
      <c r="H34" s="29"/>
    </row>
    <row r="35" spans="1:9" s="23" customFormat="1" ht="24" x14ac:dyDescent="0.2">
      <c r="A35" s="4" t="s">
        <v>66</v>
      </c>
      <c r="B35" s="7">
        <v>0</v>
      </c>
      <c r="C35" s="22">
        <f t="shared" si="0"/>
        <v>0</v>
      </c>
      <c r="D35" s="22"/>
      <c r="E35" s="22"/>
      <c r="F35" s="22"/>
      <c r="G35" s="22"/>
      <c r="H35" s="22"/>
    </row>
    <row r="36" spans="1:9" s="87" customFormat="1" x14ac:dyDescent="0.2">
      <c r="A36" s="4" t="s">
        <v>67</v>
      </c>
      <c r="B36" s="7">
        <v>0</v>
      </c>
      <c r="C36" s="22">
        <f t="shared" si="0"/>
        <v>0</v>
      </c>
      <c r="D36" s="29"/>
      <c r="E36" s="29"/>
      <c r="F36" s="29"/>
      <c r="G36" s="29"/>
      <c r="H36" s="29"/>
    </row>
    <row r="37" spans="1:9" s="87" customFormat="1" x14ac:dyDescent="0.2">
      <c r="A37" s="4" t="s">
        <v>68</v>
      </c>
      <c r="B37" s="7">
        <v>0</v>
      </c>
      <c r="C37" s="22">
        <f t="shared" si="0"/>
        <v>0</v>
      </c>
      <c r="D37" s="29"/>
      <c r="E37" s="29"/>
      <c r="F37" s="29"/>
      <c r="G37" s="29"/>
      <c r="H37" s="29"/>
    </row>
    <row r="38" spans="1:9" s="23" customFormat="1" x14ac:dyDescent="0.2">
      <c r="A38" s="4" t="s">
        <v>69</v>
      </c>
      <c r="B38" s="7">
        <v>0</v>
      </c>
      <c r="C38" s="22">
        <f t="shared" si="0"/>
        <v>0</v>
      </c>
      <c r="D38" s="22"/>
      <c r="E38" s="22"/>
      <c r="F38" s="22"/>
      <c r="G38" s="22"/>
      <c r="H38" s="22"/>
    </row>
    <row r="39" spans="1:9" s="87" customFormat="1" ht="24" x14ac:dyDescent="0.2">
      <c r="A39" s="4" t="s">
        <v>70</v>
      </c>
      <c r="B39" s="7">
        <v>0</v>
      </c>
      <c r="C39" s="22">
        <f t="shared" si="0"/>
        <v>0</v>
      </c>
      <c r="D39" s="29"/>
      <c r="E39" s="29"/>
      <c r="F39" s="29"/>
      <c r="G39" s="29"/>
      <c r="H39" s="29"/>
    </row>
    <row r="40" spans="1:9" s="87" customFormat="1" x14ac:dyDescent="0.2">
      <c r="A40" s="4" t="s">
        <v>71</v>
      </c>
      <c r="B40" s="7">
        <v>0</v>
      </c>
      <c r="C40" s="22">
        <f t="shared" si="0"/>
        <v>0</v>
      </c>
      <c r="D40" s="29"/>
      <c r="E40" s="29"/>
      <c r="F40" s="29"/>
      <c r="G40" s="29"/>
      <c r="H40" s="29"/>
    </row>
    <row r="41" spans="1:9" s="87" customFormat="1" x14ac:dyDescent="0.2">
      <c r="A41" s="4" t="s">
        <v>72</v>
      </c>
      <c r="B41" s="7">
        <v>0</v>
      </c>
      <c r="C41" s="22">
        <f t="shared" si="0"/>
        <v>0</v>
      </c>
      <c r="D41" s="29"/>
      <c r="E41" s="29"/>
      <c r="F41" s="29"/>
      <c r="G41" s="29"/>
      <c r="H41" s="29"/>
    </row>
    <row r="42" spans="1:9" s="23" customFormat="1" x14ac:dyDescent="0.2">
      <c r="A42" s="4" t="s">
        <v>73</v>
      </c>
      <c r="B42" s="7">
        <v>228441.21440001999</v>
      </c>
      <c r="C42" s="22">
        <f t="shared" si="0"/>
        <v>228441.21440001999</v>
      </c>
      <c r="D42" s="22"/>
      <c r="E42" s="22"/>
      <c r="F42" s="22"/>
      <c r="G42" s="22"/>
      <c r="H42" s="22"/>
    </row>
    <row r="43" spans="1:9" s="87" customFormat="1" x14ac:dyDescent="0.2">
      <c r="A43" s="4" t="s">
        <v>74</v>
      </c>
      <c r="B43" s="7">
        <v>31.093536839999999</v>
      </c>
      <c r="C43" s="22">
        <f t="shared" si="0"/>
        <v>31.093536839999999</v>
      </c>
      <c r="D43" s="29"/>
      <c r="E43" s="29"/>
      <c r="F43" s="29"/>
      <c r="G43" s="29"/>
      <c r="H43" s="29"/>
    </row>
    <row r="44" spans="1:9" s="87" customFormat="1" x14ac:dyDescent="0.2">
      <c r="A44" s="4" t="s">
        <v>75</v>
      </c>
      <c r="B44" s="7">
        <v>0</v>
      </c>
      <c r="C44" s="22">
        <f t="shared" si="0"/>
        <v>0</v>
      </c>
      <c r="D44" s="187"/>
      <c r="E44" s="187"/>
      <c r="F44" s="187"/>
      <c r="G44" s="188"/>
      <c r="H44" s="188"/>
      <c r="I44" s="188"/>
    </row>
    <row r="45" spans="1:9" x14ac:dyDescent="0.2">
      <c r="A45" s="10" t="s">
        <v>76</v>
      </c>
      <c r="B45" s="12">
        <v>120824.75165669</v>
      </c>
      <c r="C45" s="22">
        <f t="shared" si="0"/>
        <v>120824.75165669</v>
      </c>
      <c r="D45" s="52"/>
      <c r="E45" s="52"/>
      <c r="F45" s="52"/>
      <c r="G45" s="52"/>
      <c r="H45" s="52"/>
      <c r="I45" s="52"/>
    </row>
    <row r="46" spans="1:9" x14ac:dyDescent="0.2">
      <c r="A46" s="10" t="s">
        <v>77</v>
      </c>
      <c r="B46" s="12">
        <v>112987.14921529</v>
      </c>
      <c r="C46" s="22">
        <f t="shared" si="0"/>
        <v>112987.14921529</v>
      </c>
    </row>
    <row r="47" spans="1:9" x14ac:dyDescent="0.2">
      <c r="A47" s="4" t="s">
        <v>78</v>
      </c>
      <c r="B47" s="7">
        <v>50117.764920200003</v>
      </c>
      <c r="C47" s="22">
        <f t="shared" si="0"/>
        <v>50117.764920200003</v>
      </c>
    </row>
    <row r="48" spans="1:9" x14ac:dyDescent="0.2">
      <c r="A48" s="4" t="s">
        <v>79</v>
      </c>
      <c r="B48" s="7">
        <v>62869.38429509</v>
      </c>
      <c r="C48" s="22">
        <f t="shared" si="0"/>
        <v>62869.38429509</v>
      </c>
    </row>
    <row r="49" spans="1:3" x14ac:dyDescent="0.2">
      <c r="A49" s="10" t="s">
        <v>80</v>
      </c>
      <c r="B49" s="12">
        <v>7837.6024414000003</v>
      </c>
      <c r="C49" s="22">
        <f t="shared" si="0"/>
        <v>7837.6024414000003</v>
      </c>
    </row>
    <row r="50" spans="1:3" x14ac:dyDescent="0.2">
      <c r="A50" s="4" t="s">
        <v>81</v>
      </c>
      <c r="B50" s="7">
        <v>7837.6024414000003</v>
      </c>
      <c r="C50" s="22">
        <f t="shared" si="0"/>
        <v>7837.6024414000003</v>
      </c>
    </row>
    <row r="51" spans="1:3" x14ac:dyDescent="0.2">
      <c r="A51" s="4" t="s">
        <v>82</v>
      </c>
      <c r="B51" s="7">
        <v>0</v>
      </c>
      <c r="C51" s="22">
        <f t="shared" si="0"/>
        <v>0</v>
      </c>
    </row>
    <row r="52" spans="1:3" x14ac:dyDescent="0.2">
      <c r="A52" s="10" t="s">
        <v>83</v>
      </c>
      <c r="B52" s="12">
        <v>0</v>
      </c>
      <c r="C52" s="22">
        <f t="shared" si="0"/>
        <v>0</v>
      </c>
    </row>
    <row r="53" spans="1:3" x14ac:dyDescent="0.2">
      <c r="A53" s="4" t="s">
        <v>58</v>
      </c>
      <c r="B53" s="7">
        <v>0</v>
      </c>
      <c r="C53" s="22">
        <f t="shared" si="0"/>
        <v>0</v>
      </c>
    </row>
    <row r="54" spans="1:3" x14ac:dyDescent="0.2">
      <c r="A54" s="4" t="s">
        <v>84</v>
      </c>
      <c r="B54" s="7">
        <v>0</v>
      </c>
      <c r="C54" s="22">
        <f t="shared" si="0"/>
        <v>0</v>
      </c>
    </row>
    <row r="55" spans="1:3" x14ac:dyDescent="0.2">
      <c r="A55" s="4" t="s">
        <v>63</v>
      </c>
      <c r="B55" s="7">
        <v>0</v>
      </c>
      <c r="C55" s="22">
        <f t="shared" si="0"/>
        <v>0</v>
      </c>
    </row>
    <row r="56" spans="1:3" x14ac:dyDescent="0.2">
      <c r="A56" s="4" t="s">
        <v>65</v>
      </c>
      <c r="B56" s="7">
        <v>0</v>
      </c>
      <c r="C56" s="22">
        <f t="shared" si="0"/>
        <v>0</v>
      </c>
    </row>
    <row r="57" spans="1:3" x14ac:dyDescent="0.2">
      <c r="A57" s="4" t="s">
        <v>85</v>
      </c>
      <c r="B57" s="7">
        <v>0</v>
      </c>
      <c r="C57" s="22">
        <f t="shared" si="0"/>
        <v>0</v>
      </c>
    </row>
    <row r="58" spans="1:3" x14ac:dyDescent="0.2">
      <c r="A58" s="4" t="s">
        <v>86</v>
      </c>
      <c r="B58" s="7">
        <v>0</v>
      </c>
      <c r="C58" s="22">
        <f t="shared" si="0"/>
        <v>0</v>
      </c>
    </row>
    <row r="59" spans="1:3" x14ac:dyDescent="0.2">
      <c r="A59" s="4" t="s">
        <v>67</v>
      </c>
      <c r="B59" s="7">
        <v>0</v>
      </c>
      <c r="C59" s="22">
        <f t="shared" si="0"/>
        <v>0</v>
      </c>
    </row>
    <row r="60" spans="1:3" x14ac:dyDescent="0.2">
      <c r="A60" s="4" t="s">
        <v>87</v>
      </c>
      <c r="B60" s="7">
        <v>0</v>
      </c>
      <c r="C60" s="22">
        <f t="shared" si="0"/>
        <v>0</v>
      </c>
    </row>
    <row r="61" spans="1:3" x14ac:dyDescent="0.2">
      <c r="A61" s="4" t="s">
        <v>69</v>
      </c>
      <c r="B61" s="7">
        <v>0</v>
      </c>
      <c r="C61" s="22">
        <f t="shared" si="0"/>
        <v>0</v>
      </c>
    </row>
    <row r="62" spans="1:3" x14ac:dyDescent="0.2">
      <c r="A62" s="4" t="s">
        <v>71</v>
      </c>
      <c r="B62" s="7">
        <v>0</v>
      </c>
      <c r="C62" s="22">
        <f t="shared" si="0"/>
        <v>0</v>
      </c>
    </row>
    <row r="63" spans="1:3" x14ac:dyDescent="0.2">
      <c r="A63" s="4" t="s">
        <v>72</v>
      </c>
      <c r="B63" s="7">
        <v>0</v>
      </c>
      <c r="C63" s="22">
        <f t="shared" si="0"/>
        <v>0</v>
      </c>
    </row>
    <row r="64" spans="1:3" x14ac:dyDescent="0.2">
      <c r="A64" s="4" t="s">
        <v>88</v>
      </c>
      <c r="B64" s="7">
        <v>0</v>
      </c>
      <c r="C64" s="22">
        <f t="shared" si="0"/>
        <v>0</v>
      </c>
    </row>
    <row r="65" spans="1:3" x14ac:dyDescent="0.2">
      <c r="A65" s="4" t="s">
        <v>73</v>
      </c>
      <c r="B65" s="7">
        <v>0</v>
      </c>
      <c r="C65" s="22">
        <f t="shared" si="0"/>
        <v>0</v>
      </c>
    </row>
    <row r="66" spans="1:3" x14ac:dyDescent="0.2">
      <c r="A66" s="4" t="s">
        <v>74</v>
      </c>
      <c r="B66" s="7">
        <v>0</v>
      </c>
      <c r="C66" s="22">
        <f t="shared" si="0"/>
        <v>0</v>
      </c>
    </row>
    <row r="67" spans="1:3" x14ac:dyDescent="0.2">
      <c r="A67" s="10" t="s">
        <v>89</v>
      </c>
      <c r="B67" s="12">
        <v>-17.93126771</v>
      </c>
      <c r="C67" s="22">
        <f t="shared" si="0"/>
        <v>-17.93126771</v>
      </c>
    </row>
    <row r="68" spans="1:3" x14ac:dyDescent="0.2">
      <c r="A68" s="4" t="s">
        <v>90</v>
      </c>
      <c r="B68" s="7">
        <v>0</v>
      </c>
      <c r="C68" s="22">
        <f t="shared" si="0"/>
        <v>0</v>
      </c>
    </row>
    <row r="69" spans="1:3" x14ac:dyDescent="0.2">
      <c r="A69" s="4" t="s">
        <v>91</v>
      </c>
      <c r="B69" s="7">
        <v>17.93126771</v>
      </c>
      <c r="C69" s="22">
        <f t="shared" si="0"/>
        <v>17.93126771</v>
      </c>
    </row>
    <row r="70" spans="1:3" ht="13.5" thickBot="1" x14ac:dyDescent="0.25">
      <c r="B70" s="5"/>
    </row>
    <row r="71"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48F30-A440-4119-92C0-41CE1D13026E}">
  <sheetPr>
    <tabColor rgb="FF00B0F0"/>
  </sheetPr>
  <dimension ref="A14:G71"/>
  <sheetViews>
    <sheetView topLeftCell="A7" workbookViewId="0">
      <selection activeCell="L22" sqref="L22"/>
    </sheetView>
  </sheetViews>
  <sheetFormatPr baseColWidth="10" defaultColWidth="11.42578125" defaultRowHeight="15" x14ac:dyDescent="0.25"/>
  <cols>
    <col min="1" max="6" width="11.42578125" style="178"/>
    <col min="7" max="7" width="14.140625" style="178" customWidth="1"/>
    <col min="8" max="16384" width="11.42578125" style="178"/>
  </cols>
  <sheetData>
    <row r="14" spans="1:7" ht="14.25" customHeight="1" x14ac:dyDescent="0.25"/>
    <row r="16" spans="1:7" ht="135.75" customHeight="1" x14ac:dyDescent="0.7">
      <c r="A16" s="222" t="s">
        <v>100</v>
      </c>
      <c r="B16" s="222"/>
      <c r="C16" s="222"/>
      <c r="D16" s="222"/>
      <c r="E16" s="222"/>
      <c r="F16" s="222"/>
      <c r="G16" s="222"/>
    </row>
    <row r="18" spans="1:7" ht="46.5" x14ac:dyDescent="0.7">
      <c r="A18" s="223"/>
      <c r="B18" s="223"/>
      <c r="C18" s="223"/>
      <c r="D18" s="223"/>
      <c r="E18" s="223"/>
      <c r="F18" s="223"/>
      <c r="G18" s="223"/>
    </row>
    <row r="71" spans="2:2" x14ac:dyDescent="0.25">
      <c r="B71" s="179"/>
    </row>
  </sheetData>
  <mergeCells count="2">
    <mergeCell ref="A16:G16"/>
    <mergeCell ref="A18:G18"/>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6547E-82E3-4A04-8142-CF96ED462479}">
  <sheetPr>
    <tabColor theme="9" tint="0.39997558519241921"/>
  </sheetPr>
  <dimension ref="A1:L77"/>
  <sheetViews>
    <sheetView showGridLines="0" defaultGridColor="0" topLeftCell="A4" colorId="60" workbookViewId="0">
      <selection activeCell="A10" sqref="A10:F10"/>
    </sheetView>
  </sheetViews>
  <sheetFormatPr baseColWidth="10" defaultColWidth="11.42578125" defaultRowHeight="12.75" x14ac:dyDescent="0.2"/>
  <cols>
    <col min="1" max="1" width="57.140625" style="181" customWidth="1"/>
    <col min="2" max="3" width="11.85546875" style="181" customWidth="1"/>
    <col min="4" max="4" width="12.85546875" style="181" customWidth="1"/>
    <col min="5" max="5" width="13.85546875" style="181" customWidth="1"/>
    <col min="6" max="6" width="11.85546875" style="181" customWidth="1"/>
    <col min="7" max="7" width="11.42578125" style="181"/>
    <col min="8" max="8" width="14.140625" style="181" customWidth="1"/>
    <col min="9" max="9" width="13.5703125" style="181" customWidth="1"/>
    <col min="10" max="16384" width="11.42578125" style="181"/>
  </cols>
  <sheetData>
    <row r="1" spans="1:9" x14ac:dyDescent="0.2">
      <c r="A1" s="180" t="s">
        <v>0</v>
      </c>
    </row>
    <row r="2" spans="1:9" x14ac:dyDescent="0.2">
      <c r="A2" s="180" t="s">
        <v>2</v>
      </c>
    </row>
    <row r="3" spans="1:9" x14ac:dyDescent="0.2">
      <c r="A3" s="180" t="s">
        <v>3</v>
      </c>
    </row>
    <row r="5" spans="1:9" x14ac:dyDescent="0.2">
      <c r="A5" s="224" t="s">
        <v>4</v>
      </c>
      <c r="B5" s="224"/>
      <c r="C5" s="224"/>
      <c r="D5" s="224"/>
      <c r="E5" s="224"/>
      <c r="F5" s="224"/>
      <c r="G5" s="186"/>
      <c r="H5" s="186"/>
    </row>
    <row r="6" spans="1:9" x14ac:dyDescent="0.2">
      <c r="A6" s="224" t="s">
        <v>100</v>
      </c>
      <c r="B6" s="224"/>
      <c r="C6" s="224"/>
      <c r="D6" s="224"/>
      <c r="E6" s="224"/>
      <c r="F6" s="224"/>
      <c r="G6" s="189"/>
      <c r="H6" s="186"/>
    </row>
    <row r="7" spans="1:9" x14ac:dyDescent="0.2">
      <c r="A7" s="224">
        <v>2021</v>
      </c>
      <c r="B7" s="224"/>
      <c r="C7" s="224"/>
      <c r="D7" s="224"/>
      <c r="E7" s="224"/>
      <c r="F7" s="224"/>
      <c r="G7" s="186"/>
      <c r="H7" s="186"/>
    </row>
    <row r="8" spans="1:9" x14ac:dyDescent="0.2">
      <c r="A8" s="224" t="s">
        <v>6</v>
      </c>
      <c r="B8" s="224"/>
      <c r="C8" s="224"/>
      <c r="D8" s="224"/>
      <c r="E8" s="224"/>
      <c r="F8" s="224"/>
      <c r="G8" s="186"/>
      <c r="H8" s="186"/>
    </row>
    <row r="9" spans="1:9" ht="13.5" thickBot="1" x14ac:dyDescent="0.25"/>
    <row r="10" spans="1:9" ht="59.25" customHeight="1" thickTop="1" thickBot="1" x14ac:dyDescent="0.25">
      <c r="A10" s="182" t="s">
        <v>1</v>
      </c>
      <c r="B10" s="182" t="s">
        <v>14</v>
      </c>
      <c r="C10" s="182" t="s">
        <v>15</v>
      </c>
      <c r="D10" s="182" t="s">
        <v>16</v>
      </c>
      <c r="E10" s="182" t="s">
        <v>107</v>
      </c>
      <c r="F10" s="182" t="s">
        <v>42</v>
      </c>
      <c r="G10" s="183"/>
      <c r="H10" s="183"/>
      <c r="I10" s="183"/>
    </row>
    <row r="11" spans="1:9" s="23" customFormat="1" ht="13.5" thickTop="1" x14ac:dyDescent="0.2">
      <c r="A11" s="184"/>
      <c r="B11" s="22"/>
      <c r="C11" s="22"/>
      <c r="D11" s="22"/>
      <c r="E11" s="22"/>
      <c r="F11" s="22"/>
      <c r="G11" s="22"/>
      <c r="H11" s="22"/>
      <c r="I11" s="22"/>
    </row>
    <row r="12" spans="1:9" s="23" customFormat="1" x14ac:dyDescent="0.2">
      <c r="A12" s="10" t="s">
        <v>46</v>
      </c>
      <c r="B12" s="11">
        <v>8697.1663296400002</v>
      </c>
      <c r="C12" s="12">
        <v>37665.548946559997</v>
      </c>
      <c r="D12" s="12">
        <v>6964.3389171199997</v>
      </c>
      <c r="E12" s="175"/>
      <c r="F12" s="175">
        <f>SUM(B12:E12)</f>
        <v>53327.05419332</v>
      </c>
      <c r="G12" s="22"/>
      <c r="H12" s="22"/>
      <c r="I12" s="22"/>
    </row>
    <row r="13" spans="1:9" s="23" customFormat="1" x14ac:dyDescent="0.2">
      <c r="A13" s="10" t="s">
        <v>47</v>
      </c>
      <c r="B13" s="11">
        <v>8697.1663296400002</v>
      </c>
      <c r="C13" s="12">
        <v>37665.548946559997</v>
      </c>
      <c r="D13" s="12">
        <v>6964.3389171199997</v>
      </c>
      <c r="E13" s="175"/>
      <c r="F13" s="175">
        <f t="shared" ref="F13:F69" si="0">SUM(B13:E13)</f>
        <v>53327.05419332</v>
      </c>
      <c r="G13" s="22"/>
      <c r="H13" s="22"/>
      <c r="I13" s="22"/>
    </row>
    <row r="14" spans="1:9" s="87" customFormat="1" x14ac:dyDescent="0.2">
      <c r="A14" s="10" t="s">
        <v>48</v>
      </c>
      <c r="B14" s="11">
        <v>8615.7853646399999</v>
      </c>
      <c r="C14" s="12">
        <v>35919.249127290001</v>
      </c>
      <c r="D14" s="12">
        <v>6482.2471045700004</v>
      </c>
      <c r="E14" s="175"/>
      <c r="F14" s="175">
        <f t="shared" si="0"/>
        <v>51017.281596499997</v>
      </c>
      <c r="G14" s="29"/>
      <c r="H14" s="29"/>
      <c r="I14" s="29"/>
    </row>
    <row r="15" spans="1:9" s="87" customFormat="1" x14ac:dyDescent="0.2">
      <c r="A15" s="4" t="s">
        <v>49</v>
      </c>
      <c r="B15" s="6">
        <v>2096.8873945999999</v>
      </c>
      <c r="C15" s="7">
        <v>18995.507237279999</v>
      </c>
      <c r="D15" s="7">
        <v>2572.04769975</v>
      </c>
      <c r="E15" s="176"/>
      <c r="F15" s="175">
        <f t="shared" si="0"/>
        <v>23664.442331629998</v>
      </c>
      <c r="G15" s="29"/>
      <c r="H15" s="29"/>
      <c r="I15" s="29"/>
    </row>
    <row r="16" spans="1:9" s="87" customFormat="1" x14ac:dyDescent="0.2">
      <c r="A16" s="4" t="s">
        <v>50</v>
      </c>
      <c r="B16" s="6">
        <v>325.62844430000001</v>
      </c>
      <c r="C16" s="7">
        <v>2535.6313316400001</v>
      </c>
      <c r="D16" s="7">
        <v>468.26174621000001</v>
      </c>
      <c r="E16" s="176"/>
      <c r="F16" s="175">
        <f t="shared" si="0"/>
        <v>3329.5215221500002</v>
      </c>
      <c r="G16" s="29"/>
      <c r="H16" s="29"/>
      <c r="I16" s="29"/>
    </row>
    <row r="17" spans="1:9" s="87" customFormat="1" x14ac:dyDescent="0.2">
      <c r="A17" s="4" t="s">
        <v>51</v>
      </c>
      <c r="B17" s="6">
        <v>81.761991829999999</v>
      </c>
      <c r="C17" s="7">
        <v>0</v>
      </c>
      <c r="D17" s="7">
        <v>119.85573211000001</v>
      </c>
      <c r="E17" s="176"/>
      <c r="F17" s="175">
        <f t="shared" si="0"/>
        <v>201.61772394000002</v>
      </c>
      <c r="G17" s="29"/>
      <c r="H17" s="29"/>
      <c r="I17" s="29"/>
    </row>
    <row r="18" spans="1:9" s="87" customFormat="1" x14ac:dyDescent="0.2">
      <c r="A18" s="4" t="s">
        <v>52</v>
      </c>
      <c r="B18" s="6">
        <v>243.86645247000001</v>
      </c>
      <c r="C18" s="7">
        <v>2535.6313316400001</v>
      </c>
      <c r="D18" s="7">
        <v>348.40601409999999</v>
      </c>
      <c r="E18" s="176"/>
      <c r="F18" s="175">
        <f t="shared" si="0"/>
        <v>3127.9037982099999</v>
      </c>
      <c r="G18" s="29"/>
      <c r="H18" s="29"/>
      <c r="I18" s="29"/>
    </row>
    <row r="19" spans="1:9" s="87" customFormat="1" x14ac:dyDescent="0.2">
      <c r="A19" s="4" t="s">
        <v>53</v>
      </c>
      <c r="B19" s="6">
        <v>3304.89671189</v>
      </c>
      <c r="C19" s="7">
        <v>9191.2339995099992</v>
      </c>
      <c r="D19" s="7">
        <v>3184.4500879500001</v>
      </c>
      <c r="E19" s="175"/>
      <c r="F19" s="175">
        <f t="shared" si="0"/>
        <v>15680.580799349998</v>
      </c>
      <c r="G19" s="29"/>
      <c r="H19" s="29"/>
      <c r="I19" s="29"/>
    </row>
    <row r="20" spans="1:9" s="87" customFormat="1" x14ac:dyDescent="0.2">
      <c r="A20" s="10" t="s">
        <v>54</v>
      </c>
      <c r="B20" s="11">
        <v>0</v>
      </c>
      <c r="C20" s="12">
        <v>0</v>
      </c>
      <c r="D20" s="12">
        <v>0</v>
      </c>
      <c r="E20" s="175"/>
      <c r="F20" s="175">
        <f t="shared" si="0"/>
        <v>0</v>
      </c>
      <c r="G20" s="29"/>
      <c r="H20" s="29"/>
      <c r="I20" s="29"/>
    </row>
    <row r="21" spans="1:9" s="87" customFormat="1" x14ac:dyDescent="0.2">
      <c r="A21" s="10" t="s">
        <v>55</v>
      </c>
      <c r="B21" s="11">
        <v>0</v>
      </c>
      <c r="C21" s="12">
        <v>0</v>
      </c>
      <c r="D21" s="12">
        <v>0</v>
      </c>
      <c r="E21" s="176"/>
      <c r="F21" s="175">
        <f t="shared" si="0"/>
        <v>0</v>
      </c>
      <c r="G21" s="29"/>
      <c r="H21" s="29"/>
      <c r="I21" s="29"/>
    </row>
    <row r="22" spans="1:9" s="23" customFormat="1" x14ac:dyDescent="0.2">
      <c r="A22" s="4" t="s">
        <v>44</v>
      </c>
      <c r="B22" s="6">
        <v>0</v>
      </c>
      <c r="C22" s="7">
        <v>0</v>
      </c>
      <c r="D22" s="7">
        <v>0</v>
      </c>
      <c r="E22" s="176"/>
      <c r="F22" s="175">
        <f t="shared" si="0"/>
        <v>0</v>
      </c>
      <c r="G22" s="22"/>
      <c r="H22" s="22"/>
      <c r="I22" s="22"/>
    </row>
    <row r="23" spans="1:9" s="23" customFormat="1" x14ac:dyDescent="0.2">
      <c r="A23" s="4" t="s">
        <v>43</v>
      </c>
      <c r="B23" s="6">
        <v>0</v>
      </c>
      <c r="C23" s="7">
        <v>0</v>
      </c>
      <c r="D23" s="7">
        <v>0</v>
      </c>
      <c r="E23" s="176"/>
      <c r="F23" s="175">
        <f t="shared" si="0"/>
        <v>0</v>
      </c>
      <c r="G23" s="22"/>
      <c r="H23" s="22"/>
      <c r="I23" s="22"/>
    </row>
    <row r="24" spans="1:9" s="87" customFormat="1" x14ac:dyDescent="0.2">
      <c r="A24" s="4" t="s">
        <v>45</v>
      </c>
      <c r="B24" s="6">
        <v>0</v>
      </c>
      <c r="C24" s="7">
        <v>0</v>
      </c>
      <c r="D24" s="7">
        <v>0</v>
      </c>
      <c r="E24" s="176"/>
      <c r="F24" s="175">
        <f t="shared" si="0"/>
        <v>0</v>
      </c>
      <c r="G24" s="29"/>
      <c r="H24" s="29"/>
      <c r="I24" s="29"/>
    </row>
    <row r="25" spans="1:9" s="87" customFormat="1" x14ac:dyDescent="0.2">
      <c r="A25" s="4" t="s">
        <v>56</v>
      </c>
      <c r="B25" s="6">
        <v>0</v>
      </c>
      <c r="C25" s="7">
        <v>0</v>
      </c>
      <c r="D25" s="7">
        <v>0</v>
      </c>
      <c r="E25" s="175"/>
      <c r="F25" s="175">
        <f t="shared" si="0"/>
        <v>0</v>
      </c>
      <c r="G25" s="29"/>
      <c r="H25" s="29"/>
      <c r="I25" s="29"/>
    </row>
    <row r="26" spans="1:9" s="87" customFormat="1" x14ac:dyDescent="0.2">
      <c r="A26" s="10" t="s">
        <v>57</v>
      </c>
      <c r="B26" s="11">
        <v>2888.3728138500001</v>
      </c>
      <c r="C26" s="12">
        <v>5196.8765588599999</v>
      </c>
      <c r="D26" s="12">
        <v>257.48757066000002</v>
      </c>
      <c r="E26" s="176"/>
      <c r="F26" s="175">
        <f t="shared" si="0"/>
        <v>8342.7369433700005</v>
      </c>
      <c r="G26" s="29"/>
      <c r="H26" s="29"/>
      <c r="I26" s="29"/>
    </row>
    <row r="27" spans="1:9" s="87" customFormat="1" x14ac:dyDescent="0.2">
      <c r="A27" s="4" t="s">
        <v>58</v>
      </c>
      <c r="B27" s="6">
        <v>292.11976005000002</v>
      </c>
      <c r="C27" s="7">
        <v>304.23606661000002</v>
      </c>
      <c r="D27" s="7">
        <v>0</v>
      </c>
      <c r="E27" s="176"/>
      <c r="F27" s="175">
        <f t="shared" si="0"/>
        <v>596.35582666000005</v>
      </c>
      <c r="G27" s="29"/>
      <c r="H27" s="29"/>
      <c r="I27" s="29"/>
    </row>
    <row r="28" spans="1:9" s="23" customFormat="1" x14ac:dyDescent="0.2">
      <c r="A28" s="4" t="s">
        <v>59</v>
      </c>
      <c r="B28" s="6">
        <v>0</v>
      </c>
      <c r="C28" s="7">
        <v>0</v>
      </c>
      <c r="D28" s="7">
        <v>0</v>
      </c>
      <c r="E28" s="176"/>
      <c r="F28" s="175">
        <f t="shared" si="0"/>
        <v>0</v>
      </c>
      <c r="G28" s="22"/>
      <c r="H28" s="22"/>
      <c r="I28" s="22"/>
    </row>
    <row r="29" spans="1:9" s="87" customFormat="1" x14ac:dyDescent="0.2">
      <c r="A29" s="4" t="s">
        <v>60</v>
      </c>
      <c r="B29" s="6">
        <v>0</v>
      </c>
      <c r="C29" s="7">
        <v>0</v>
      </c>
      <c r="D29" s="7">
        <v>0</v>
      </c>
      <c r="E29" s="176"/>
      <c r="F29" s="175">
        <f t="shared" si="0"/>
        <v>0</v>
      </c>
      <c r="G29" s="29"/>
      <c r="H29" s="29"/>
      <c r="I29" s="29"/>
    </row>
    <row r="30" spans="1:9" s="87" customFormat="1" x14ac:dyDescent="0.2">
      <c r="A30" s="4" t="s">
        <v>61</v>
      </c>
      <c r="B30" s="6">
        <v>0</v>
      </c>
      <c r="C30" s="7">
        <v>0</v>
      </c>
      <c r="D30" s="7">
        <v>0</v>
      </c>
      <c r="E30" s="176"/>
      <c r="F30" s="175">
        <f t="shared" si="0"/>
        <v>0</v>
      </c>
      <c r="G30" s="29"/>
      <c r="H30" s="29"/>
      <c r="I30" s="29"/>
    </row>
    <row r="31" spans="1:9" s="87" customFormat="1" x14ac:dyDescent="0.2">
      <c r="A31" s="4" t="s">
        <v>62</v>
      </c>
      <c r="B31" s="6">
        <v>164.11472904999999</v>
      </c>
      <c r="C31" s="7">
        <v>0</v>
      </c>
      <c r="D31" s="7">
        <v>0</v>
      </c>
      <c r="E31" s="176"/>
      <c r="F31" s="175">
        <f t="shared" si="0"/>
        <v>164.11472904999999</v>
      </c>
      <c r="G31" s="29"/>
      <c r="H31" s="29"/>
      <c r="I31" s="29"/>
    </row>
    <row r="32" spans="1:9" s="87" customFormat="1" x14ac:dyDescent="0.2">
      <c r="A32" s="4" t="s">
        <v>63</v>
      </c>
      <c r="B32" s="6">
        <v>0</v>
      </c>
      <c r="C32" s="7">
        <v>0</v>
      </c>
      <c r="D32" s="7">
        <v>0</v>
      </c>
      <c r="E32" s="176"/>
      <c r="F32" s="175">
        <f t="shared" si="0"/>
        <v>0</v>
      </c>
      <c r="G32" s="29"/>
      <c r="H32" s="29"/>
      <c r="I32" s="29"/>
    </row>
    <row r="33" spans="1:9" s="87" customFormat="1" x14ac:dyDescent="0.2">
      <c r="A33" s="4" t="s">
        <v>64</v>
      </c>
      <c r="B33" s="6">
        <v>0</v>
      </c>
      <c r="C33" s="7">
        <v>0</v>
      </c>
      <c r="D33" s="7">
        <v>0</v>
      </c>
      <c r="E33" s="176"/>
      <c r="F33" s="175">
        <f t="shared" si="0"/>
        <v>0</v>
      </c>
      <c r="G33" s="29"/>
      <c r="H33" s="29"/>
      <c r="I33" s="29"/>
    </row>
    <row r="34" spans="1:9" s="87" customFormat="1" x14ac:dyDescent="0.2">
      <c r="A34" s="4" t="s">
        <v>65</v>
      </c>
      <c r="B34" s="6">
        <v>0</v>
      </c>
      <c r="C34" s="7">
        <v>0</v>
      </c>
      <c r="D34" s="7">
        <v>0</v>
      </c>
      <c r="E34" s="176"/>
      <c r="F34" s="175">
        <f t="shared" si="0"/>
        <v>0</v>
      </c>
      <c r="G34" s="29"/>
      <c r="H34" s="29"/>
      <c r="I34" s="29"/>
    </row>
    <row r="35" spans="1:9" s="87" customFormat="1" x14ac:dyDescent="0.2">
      <c r="A35" s="4" t="s">
        <v>66</v>
      </c>
      <c r="B35" s="6">
        <v>0</v>
      </c>
      <c r="C35" s="7">
        <v>0</v>
      </c>
      <c r="D35" s="7">
        <v>0</v>
      </c>
      <c r="E35" s="176"/>
      <c r="F35" s="175">
        <f t="shared" si="0"/>
        <v>0</v>
      </c>
      <c r="G35" s="29"/>
      <c r="H35" s="29"/>
      <c r="I35" s="29"/>
    </row>
    <row r="36" spans="1:9" s="87" customFormat="1" x14ac:dyDescent="0.2">
      <c r="A36" s="4" t="s">
        <v>67</v>
      </c>
      <c r="B36" s="6">
        <v>0</v>
      </c>
      <c r="C36" s="7">
        <v>0</v>
      </c>
      <c r="D36" s="7">
        <v>0</v>
      </c>
      <c r="E36" s="176"/>
      <c r="F36" s="175">
        <f t="shared" si="0"/>
        <v>0</v>
      </c>
      <c r="G36" s="29"/>
      <c r="H36" s="29"/>
      <c r="I36" s="29"/>
    </row>
    <row r="37" spans="1:9" s="87" customFormat="1" x14ac:dyDescent="0.2">
      <c r="A37" s="4" t="s">
        <v>68</v>
      </c>
      <c r="B37" s="6">
        <v>0</v>
      </c>
      <c r="C37" s="7">
        <v>0</v>
      </c>
      <c r="D37" s="7">
        <v>0</v>
      </c>
      <c r="E37" s="176"/>
      <c r="F37" s="175">
        <f t="shared" si="0"/>
        <v>0</v>
      </c>
      <c r="G37" s="29"/>
      <c r="H37" s="29"/>
      <c r="I37" s="29"/>
    </row>
    <row r="38" spans="1:9" s="87" customFormat="1" x14ac:dyDescent="0.2">
      <c r="A38" s="4" t="s">
        <v>69</v>
      </c>
      <c r="B38" s="6">
        <v>0</v>
      </c>
      <c r="C38" s="7">
        <v>31.6489118</v>
      </c>
      <c r="D38" s="7">
        <v>0</v>
      </c>
      <c r="E38" s="176"/>
      <c r="F38" s="175">
        <f t="shared" si="0"/>
        <v>31.6489118</v>
      </c>
      <c r="G38" s="29"/>
      <c r="H38" s="29"/>
      <c r="I38" s="29"/>
    </row>
    <row r="39" spans="1:9" s="87" customFormat="1" x14ac:dyDescent="0.2">
      <c r="A39" s="4" t="s">
        <v>70</v>
      </c>
      <c r="B39" s="6">
        <v>0</v>
      </c>
      <c r="C39" s="7">
        <v>0</v>
      </c>
      <c r="D39" s="7">
        <v>0</v>
      </c>
      <c r="E39" s="176"/>
      <c r="F39" s="175">
        <f t="shared" si="0"/>
        <v>0</v>
      </c>
      <c r="G39" s="29"/>
      <c r="H39" s="29"/>
      <c r="I39" s="29"/>
    </row>
    <row r="40" spans="1:9" s="23" customFormat="1" x14ac:dyDescent="0.2">
      <c r="A40" s="4" t="s">
        <v>71</v>
      </c>
      <c r="B40" s="6">
        <v>128.005031</v>
      </c>
      <c r="C40" s="7">
        <v>272.58715481000002</v>
      </c>
      <c r="D40" s="7">
        <v>0</v>
      </c>
      <c r="E40" s="176"/>
      <c r="F40" s="175">
        <f t="shared" si="0"/>
        <v>400.59218581000005</v>
      </c>
      <c r="G40" s="22"/>
      <c r="H40" s="22"/>
      <c r="I40" s="22"/>
    </row>
    <row r="41" spans="1:9" s="23" customFormat="1" x14ac:dyDescent="0.2">
      <c r="A41" s="4" t="s">
        <v>72</v>
      </c>
      <c r="B41" s="6">
        <v>0</v>
      </c>
      <c r="C41" s="7">
        <v>0</v>
      </c>
      <c r="D41" s="7">
        <v>0</v>
      </c>
      <c r="E41" s="176"/>
      <c r="F41" s="175">
        <f t="shared" si="0"/>
        <v>0</v>
      </c>
      <c r="G41" s="22"/>
      <c r="H41" s="22"/>
      <c r="I41" s="22"/>
    </row>
    <row r="42" spans="1:9" s="87" customFormat="1" x14ac:dyDescent="0.2">
      <c r="A42" s="4" t="s">
        <v>73</v>
      </c>
      <c r="B42" s="6">
        <v>2589.2608371000001</v>
      </c>
      <c r="C42" s="7">
        <v>4569.0877067900001</v>
      </c>
      <c r="D42" s="7">
        <v>257.48757066000002</v>
      </c>
      <c r="E42" s="176"/>
      <c r="F42" s="175">
        <f t="shared" si="0"/>
        <v>7415.8361145500003</v>
      </c>
      <c r="G42" s="29"/>
      <c r="H42" s="29"/>
      <c r="I42" s="29"/>
    </row>
    <row r="43" spans="1:9" s="87" customFormat="1" x14ac:dyDescent="0.2">
      <c r="A43" s="4" t="s">
        <v>74</v>
      </c>
      <c r="B43" s="6">
        <v>6.9922167000000002</v>
      </c>
      <c r="C43" s="7">
        <v>323.55278546</v>
      </c>
      <c r="D43" s="7">
        <v>0</v>
      </c>
      <c r="E43" s="176"/>
      <c r="F43" s="175">
        <f t="shared" si="0"/>
        <v>330.54500215999997</v>
      </c>
      <c r="G43" s="29"/>
      <c r="H43" s="29"/>
      <c r="I43" s="29"/>
    </row>
    <row r="44" spans="1:9" s="23" customFormat="1" x14ac:dyDescent="0.2">
      <c r="A44" s="4" t="s">
        <v>75</v>
      </c>
      <c r="B44" s="6">
        <v>0</v>
      </c>
      <c r="C44" s="7">
        <v>0</v>
      </c>
      <c r="D44" s="7">
        <v>0</v>
      </c>
      <c r="E44" s="176"/>
      <c r="F44" s="175">
        <f t="shared" si="0"/>
        <v>0</v>
      </c>
      <c r="G44" s="22"/>
      <c r="H44" s="22"/>
      <c r="I44" s="22"/>
    </row>
    <row r="45" spans="1:9" s="87" customFormat="1" x14ac:dyDescent="0.2">
      <c r="A45" s="10" t="s">
        <v>76</v>
      </c>
      <c r="B45" s="11">
        <v>81.380965000000003</v>
      </c>
      <c r="C45" s="12">
        <v>1746.2998192699999</v>
      </c>
      <c r="D45" s="12">
        <v>482.09181254999999</v>
      </c>
      <c r="E45" s="176"/>
      <c r="F45" s="175">
        <f t="shared" si="0"/>
        <v>2309.7725968200002</v>
      </c>
      <c r="G45" s="29"/>
      <c r="H45" s="29"/>
      <c r="I45" s="29"/>
    </row>
    <row r="46" spans="1:9" s="87" customFormat="1" x14ac:dyDescent="0.2">
      <c r="A46" s="10" t="s">
        <v>77</v>
      </c>
      <c r="B46" s="11">
        <v>81.380965000000003</v>
      </c>
      <c r="C46" s="12">
        <v>1746.2998192699999</v>
      </c>
      <c r="D46" s="12">
        <v>482.09181254999999</v>
      </c>
      <c r="E46" s="175"/>
      <c r="F46" s="175">
        <f t="shared" si="0"/>
        <v>2309.7725968200002</v>
      </c>
      <c r="G46" s="29"/>
      <c r="H46" s="29"/>
      <c r="I46" s="29"/>
    </row>
    <row r="47" spans="1:9" s="23" customFormat="1" x14ac:dyDescent="0.2">
      <c r="A47" s="4" t="s">
        <v>78</v>
      </c>
      <c r="B47" s="6">
        <v>71.536290100000002</v>
      </c>
      <c r="C47" s="7">
        <v>300.85745639999999</v>
      </c>
      <c r="D47" s="7">
        <v>482.09181254999999</v>
      </c>
      <c r="E47" s="175"/>
      <c r="F47" s="175">
        <f t="shared" si="0"/>
        <v>854.48555905000001</v>
      </c>
      <c r="G47" s="22"/>
      <c r="H47" s="22"/>
      <c r="I47" s="22"/>
    </row>
    <row r="48" spans="1:9" s="87" customFormat="1" x14ac:dyDescent="0.2">
      <c r="A48" s="4" t="s">
        <v>79</v>
      </c>
      <c r="B48" s="6">
        <v>9.8446748999999993</v>
      </c>
      <c r="C48" s="7">
        <v>1445.4423628699999</v>
      </c>
      <c r="D48" s="7">
        <v>0</v>
      </c>
      <c r="E48" s="176"/>
      <c r="F48" s="175">
        <f t="shared" si="0"/>
        <v>1455.2870377699999</v>
      </c>
      <c r="G48" s="29"/>
      <c r="H48" s="29"/>
      <c r="I48" s="29"/>
    </row>
    <row r="49" spans="1:12" s="87" customFormat="1" x14ac:dyDescent="0.2">
      <c r="A49" s="10" t="s">
        <v>80</v>
      </c>
      <c r="B49" s="11">
        <v>0</v>
      </c>
      <c r="C49" s="12">
        <v>0</v>
      </c>
      <c r="D49" s="12">
        <v>0</v>
      </c>
      <c r="E49" s="176"/>
      <c r="F49" s="175">
        <f t="shared" si="0"/>
        <v>0</v>
      </c>
      <c r="G49" s="29"/>
      <c r="H49" s="29"/>
      <c r="I49" s="29"/>
    </row>
    <row r="50" spans="1:12" s="87" customFormat="1" x14ac:dyDescent="0.2">
      <c r="A50" s="4" t="s">
        <v>81</v>
      </c>
      <c r="B50" s="6">
        <v>0</v>
      </c>
      <c r="C50" s="7">
        <v>0</v>
      </c>
      <c r="D50" s="7">
        <v>0</v>
      </c>
      <c r="E50" s="175"/>
      <c r="F50" s="175">
        <f t="shared" si="0"/>
        <v>0</v>
      </c>
      <c r="G50" s="29"/>
      <c r="H50" s="29"/>
      <c r="I50" s="29"/>
    </row>
    <row r="51" spans="1:12" s="87" customFormat="1" x14ac:dyDescent="0.2">
      <c r="A51" s="4" t="s">
        <v>82</v>
      </c>
      <c r="B51" s="6">
        <v>0</v>
      </c>
      <c r="C51" s="7">
        <v>0</v>
      </c>
      <c r="D51" s="7">
        <v>0</v>
      </c>
      <c r="E51" s="176"/>
      <c r="F51" s="175">
        <f t="shared" si="0"/>
        <v>0</v>
      </c>
      <c r="G51" s="29"/>
      <c r="H51" s="29"/>
      <c r="I51" s="29"/>
    </row>
    <row r="52" spans="1:12" s="87" customFormat="1" x14ac:dyDescent="0.2">
      <c r="A52" s="10" t="s">
        <v>83</v>
      </c>
      <c r="B52" s="11">
        <v>0</v>
      </c>
      <c r="C52" s="12">
        <v>0</v>
      </c>
      <c r="D52" s="12">
        <v>0</v>
      </c>
      <c r="E52" s="176"/>
      <c r="F52" s="175">
        <f t="shared" si="0"/>
        <v>0</v>
      </c>
      <c r="G52" s="29"/>
      <c r="H52" s="29"/>
      <c r="I52" s="29"/>
    </row>
    <row r="53" spans="1:12" x14ac:dyDescent="0.2">
      <c r="A53" s="4" t="s">
        <v>58</v>
      </c>
      <c r="B53" s="6">
        <v>0</v>
      </c>
      <c r="C53" s="7">
        <v>0</v>
      </c>
      <c r="D53" s="7">
        <v>0</v>
      </c>
      <c r="E53" s="175"/>
      <c r="F53" s="175">
        <f t="shared" si="0"/>
        <v>0</v>
      </c>
      <c r="G53" s="52"/>
      <c r="H53" s="52"/>
      <c r="I53" s="52"/>
      <c r="J53" s="52"/>
      <c r="K53" s="52"/>
      <c r="L53" s="52"/>
    </row>
    <row r="54" spans="1:12" x14ac:dyDescent="0.2">
      <c r="A54" s="4" t="s">
        <v>84</v>
      </c>
      <c r="B54" s="6">
        <v>0</v>
      </c>
      <c r="C54" s="7">
        <v>0</v>
      </c>
      <c r="D54" s="7">
        <v>0</v>
      </c>
      <c r="E54" s="176"/>
      <c r="F54" s="175">
        <f t="shared" si="0"/>
        <v>0</v>
      </c>
    </row>
    <row r="55" spans="1:12" x14ac:dyDescent="0.2">
      <c r="A55" s="4" t="s">
        <v>63</v>
      </c>
      <c r="B55" s="6">
        <v>0</v>
      </c>
      <c r="C55" s="7">
        <v>0</v>
      </c>
      <c r="D55" s="7">
        <v>0</v>
      </c>
      <c r="E55" s="176"/>
      <c r="F55" s="175">
        <f t="shared" si="0"/>
        <v>0</v>
      </c>
    </row>
    <row r="56" spans="1:12" x14ac:dyDescent="0.2">
      <c r="A56" s="4" t="s">
        <v>65</v>
      </c>
      <c r="B56" s="6">
        <v>0</v>
      </c>
      <c r="C56" s="7">
        <v>0</v>
      </c>
      <c r="D56" s="7">
        <v>0</v>
      </c>
      <c r="E56" s="176"/>
      <c r="F56" s="175">
        <f t="shared" si="0"/>
        <v>0</v>
      </c>
    </row>
    <row r="57" spans="1:12" x14ac:dyDescent="0.2">
      <c r="A57" s="4" t="s">
        <v>85</v>
      </c>
      <c r="B57" s="6">
        <v>0</v>
      </c>
      <c r="C57" s="7">
        <v>0</v>
      </c>
      <c r="D57" s="7">
        <v>0</v>
      </c>
      <c r="E57" s="176"/>
      <c r="F57" s="175">
        <f t="shared" si="0"/>
        <v>0</v>
      </c>
    </row>
    <row r="58" spans="1:12" x14ac:dyDescent="0.2">
      <c r="A58" s="4" t="s">
        <v>86</v>
      </c>
      <c r="B58" s="6">
        <v>0</v>
      </c>
      <c r="C58" s="7">
        <v>0</v>
      </c>
      <c r="D58" s="7">
        <v>0</v>
      </c>
      <c r="E58" s="176"/>
      <c r="F58" s="175">
        <f t="shared" si="0"/>
        <v>0</v>
      </c>
    </row>
    <row r="59" spans="1:12" x14ac:dyDescent="0.2">
      <c r="A59" s="4" t="s">
        <v>67</v>
      </c>
      <c r="B59" s="6">
        <v>0</v>
      </c>
      <c r="C59" s="7">
        <v>0</v>
      </c>
      <c r="D59" s="7">
        <v>0</v>
      </c>
      <c r="E59" s="176"/>
      <c r="F59" s="175">
        <f t="shared" si="0"/>
        <v>0</v>
      </c>
    </row>
    <row r="60" spans="1:12" x14ac:dyDescent="0.2">
      <c r="A60" s="4" t="s">
        <v>87</v>
      </c>
      <c r="B60" s="6">
        <v>0</v>
      </c>
      <c r="C60" s="7">
        <v>0</v>
      </c>
      <c r="D60" s="7">
        <v>0</v>
      </c>
      <c r="E60" s="176"/>
      <c r="F60" s="175">
        <f t="shared" si="0"/>
        <v>0</v>
      </c>
    </row>
    <row r="61" spans="1:12" x14ac:dyDescent="0.2">
      <c r="A61" s="4" t="s">
        <v>69</v>
      </c>
      <c r="B61" s="6">
        <v>0</v>
      </c>
      <c r="C61" s="7">
        <v>0</v>
      </c>
      <c r="D61" s="7">
        <v>0</v>
      </c>
      <c r="E61" s="176"/>
      <c r="F61" s="175">
        <f t="shared" si="0"/>
        <v>0</v>
      </c>
    </row>
    <row r="62" spans="1:12" x14ac:dyDescent="0.2">
      <c r="A62" s="4" t="s">
        <v>71</v>
      </c>
      <c r="B62" s="6">
        <v>0</v>
      </c>
      <c r="C62" s="7">
        <v>0</v>
      </c>
      <c r="D62" s="7">
        <v>0</v>
      </c>
      <c r="E62" s="176"/>
      <c r="F62" s="175">
        <f t="shared" si="0"/>
        <v>0</v>
      </c>
    </row>
    <row r="63" spans="1:12" x14ac:dyDescent="0.2">
      <c r="A63" s="4" t="s">
        <v>72</v>
      </c>
      <c r="B63" s="6">
        <v>0</v>
      </c>
      <c r="C63" s="7">
        <v>0</v>
      </c>
      <c r="D63" s="7">
        <v>0</v>
      </c>
      <c r="E63" s="176"/>
      <c r="F63" s="175">
        <f t="shared" si="0"/>
        <v>0</v>
      </c>
    </row>
    <row r="64" spans="1:12" x14ac:dyDescent="0.2">
      <c r="A64" s="4" t="s">
        <v>88</v>
      </c>
      <c r="B64" s="6">
        <v>0</v>
      </c>
      <c r="C64" s="7">
        <v>0</v>
      </c>
      <c r="D64" s="7">
        <v>0</v>
      </c>
      <c r="E64" s="176"/>
      <c r="F64" s="175">
        <f t="shared" si="0"/>
        <v>0</v>
      </c>
    </row>
    <row r="65" spans="1:6" x14ac:dyDescent="0.2">
      <c r="A65" s="4" t="s">
        <v>73</v>
      </c>
      <c r="B65" s="6">
        <v>0</v>
      </c>
      <c r="C65" s="7">
        <v>0</v>
      </c>
      <c r="D65" s="7">
        <v>0</v>
      </c>
      <c r="E65" s="176"/>
      <c r="F65" s="175">
        <f t="shared" si="0"/>
        <v>0</v>
      </c>
    </row>
    <row r="66" spans="1:6" x14ac:dyDescent="0.2">
      <c r="A66" s="4" t="s">
        <v>74</v>
      </c>
      <c r="B66" s="6">
        <v>0</v>
      </c>
      <c r="C66" s="7">
        <v>0</v>
      </c>
      <c r="D66" s="7">
        <v>0</v>
      </c>
      <c r="E66" s="176"/>
      <c r="F66" s="175">
        <f t="shared" si="0"/>
        <v>0</v>
      </c>
    </row>
    <row r="67" spans="1:6" x14ac:dyDescent="0.2">
      <c r="A67" s="10" t="s">
        <v>89</v>
      </c>
      <c r="B67" s="11">
        <v>0</v>
      </c>
      <c r="C67" s="12">
        <v>0</v>
      </c>
      <c r="D67" s="12">
        <v>0</v>
      </c>
      <c r="E67" s="176"/>
      <c r="F67" s="175">
        <f t="shared" si="0"/>
        <v>0</v>
      </c>
    </row>
    <row r="68" spans="1:6" x14ac:dyDescent="0.2">
      <c r="A68" s="4" t="s">
        <v>90</v>
      </c>
      <c r="B68" s="6">
        <v>0</v>
      </c>
      <c r="C68" s="7">
        <v>0</v>
      </c>
      <c r="D68" s="7">
        <v>0</v>
      </c>
      <c r="E68" s="176"/>
      <c r="F68" s="175">
        <f t="shared" si="0"/>
        <v>0</v>
      </c>
    </row>
    <row r="69" spans="1:6" x14ac:dyDescent="0.2">
      <c r="A69" s="4" t="s">
        <v>91</v>
      </c>
      <c r="B69" s="6">
        <v>0</v>
      </c>
      <c r="C69" s="7">
        <v>0</v>
      </c>
      <c r="D69" s="7">
        <v>0</v>
      </c>
      <c r="E69" s="175"/>
      <c r="F69" s="175">
        <f t="shared" si="0"/>
        <v>0</v>
      </c>
    </row>
    <row r="70" spans="1:6" ht="13.5" thickBot="1" x14ac:dyDescent="0.25">
      <c r="A70" s="52"/>
      <c r="B70" s="5"/>
      <c r="C70" s="5"/>
      <c r="D70" s="5"/>
      <c r="E70" s="170"/>
      <c r="F70" s="170"/>
    </row>
    <row r="71" spans="1:6" ht="13.5" thickTop="1" x14ac:dyDescent="0.2">
      <c r="A71" s="52"/>
      <c r="B71" s="52"/>
      <c r="C71" s="52"/>
      <c r="D71" s="52"/>
      <c r="E71" s="52"/>
      <c r="F71" s="52"/>
    </row>
    <row r="72" spans="1:6" x14ac:dyDescent="0.2">
      <c r="A72" s="52"/>
      <c r="B72" s="52"/>
      <c r="C72" s="52"/>
      <c r="D72" s="52"/>
      <c r="E72" s="52"/>
      <c r="F72" s="52"/>
    </row>
    <row r="73" spans="1:6" x14ac:dyDescent="0.2">
      <c r="A73" s="52"/>
      <c r="B73" s="52"/>
      <c r="C73" s="52"/>
      <c r="D73" s="52"/>
      <c r="E73" s="52"/>
      <c r="F73" s="52"/>
    </row>
    <row r="74" spans="1:6" x14ac:dyDescent="0.2">
      <c r="A74" s="52"/>
      <c r="B74" s="52"/>
      <c r="C74" s="52"/>
      <c r="D74" s="52"/>
      <c r="E74" s="52"/>
      <c r="F74" s="52"/>
    </row>
    <row r="75" spans="1:6" x14ac:dyDescent="0.2">
      <c r="A75" s="52"/>
      <c r="B75" s="52"/>
      <c r="C75" s="52"/>
      <c r="D75" s="52"/>
      <c r="E75" s="52"/>
      <c r="F75" s="52"/>
    </row>
    <row r="76" spans="1:6" x14ac:dyDescent="0.2">
      <c r="A76" s="52"/>
      <c r="B76" s="52"/>
      <c r="C76" s="52"/>
      <c r="D76" s="52"/>
      <c r="E76" s="52"/>
      <c r="F76" s="52"/>
    </row>
    <row r="77" spans="1:6" x14ac:dyDescent="0.2">
      <c r="A77" s="52"/>
      <c r="B77" s="52"/>
      <c r="C77" s="52"/>
      <c r="D77" s="52"/>
      <c r="E77" s="52"/>
      <c r="F77" s="52"/>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4CADA-EDDA-43B3-A158-CCCF190D13B8}">
  <sheetPr>
    <tabColor theme="9" tint="0.39997558519241921"/>
  </sheetPr>
  <dimension ref="A1:D71"/>
  <sheetViews>
    <sheetView showGridLines="0" defaultGridColor="0" colorId="60" workbookViewId="0">
      <selection activeCell="A12" sqref="A12:C70"/>
    </sheetView>
  </sheetViews>
  <sheetFormatPr baseColWidth="10" defaultColWidth="11.42578125" defaultRowHeight="12.75" x14ac:dyDescent="0.2"/>
  <cols>
    <col min="1" max="1" width="51.5703125" style="181" bestFit="1" customWidth="1"/>
    <col min="2" max="3" width="11.42578125" style="181"/>
    <col min="4" max="4" width="13.5703125" style="181" customWidth="1"/>
    <col min="5" max="16384" width="11.42578125" style="181"/>
  </cols>
  <sheetData>
    <row r="1" spans="1:4" x14ac:dyDescent="0.2">
      <c r="A1" s="180" t="s">
        <v>0</v>
      </c>
    </row>
    <row r="2" spans="1:4" x14ac:dyDescent="0.2">
      <c r="A2" s="180" t="s">
        <v>2</v>
      </c>
    </row>
    <row r="3" spans="1:4" x14ac:dyDescent="0.2">
      <c r="A3" s="180" t="s">
        <v>3</v>
      </c>
    </row>
    <row r="5" spans="1:4" x14ac:dyDescent="0.2">
      <c r="A5" s="224" t="s">
        <v>92</v>
      </c>
      <c r="B5" s="224"/>
      <c r="C5" s="224"/>
    </row>
    <row r="6" spans="1:4" x14ac:dyDescent="0.2">
      <c r="A6" s="224" t="s">
        <v>489</v>
      </c>
      <c r="B6" s="224"/>
      <c r="C6" s="224"/>
    </row>
    <row r="7" spans="1:4" x14ac:dyDescent="0.2">
      <c r="A7" s="224">
        <v>2021</v>
      </c>
      <c r="B7" s="224"/>
      <c r="C7" s="224"/>
    </row>
    <row r="8" spans="1:4" x14ac:dyDescent="0.2">
      <c r="A8" s="224" t="s">
        <v>6</v>
      </c>
      <c r="B8" s="224"/>
      <c r="C8" s="224"/>
    </row>
    <row r="9" spans="1:4" ht="13.5" thickBot="1" x14ac:dyDescent="0.25"/>
    <row r="10" spans="1:4" ht="14.25" thickTop="1" thickBot="1" x14ac:dyDescent="0.25">
      <c r="A10" s="182" t="s">
        <v>1</v>
      </c>
      <c r="B10" s="182" t="s">
        <v>322</v>
      </c>
      <c r="C10" s="182" t="s">
        <v>42</v>
      </c>
      <c r="D10" s="183"/>
    </row>
    <row r="11" spans="1:4" s="23" customFormat="1" ht="13.5" thickTop="1" x14ac:dyDescent="0.2">
      <c r="A11" s="184"/>
      <c r="B11" s="22"/>
      <c r="C11" s="22"/>
      <c r="D11" s="22"/>
    </row>
    <row r="12" spans="1:4" s="23" customFormat="1" x14ac:dyDescent="0.2">
      <c r="A12" s="10" t="s">
        <v>46</v>
      </c>
      <c r="B12" s="12">
        <v>8697.1663296400002</v>
      </c>
      <c r="C12" s="22">
        <f>SUM(B12)</f>
        <v>8697.1663296400002</v>
      </c>
      <c r="D12" s="22"/>
    </row>
    <row r="13" spans="1:4" s="23" customFormat="1" x14ac:dyDescent="0.2">
      <c r="A13" s="10" t="s">
        <v>47</v>
      </c>
      <c r="B13" s="12">
        <v>8697.1663296400002</v>
      </c>
      <c r="C13" s="22">
        <f t="shared" ref="C13:C69" si="0">SUM(B13)</f>
        <v>8697.1663296400002</v>
      </c>
      <c r="D13" s="22"/>
    </row>
    <row r="14" spans="1:4" s="87" customFormat="1" x14ac:dyDescent="0.2">
      <c r="A14" s="10" t="s">
        <v>48</v>
      </c>
      <c r="B14" s="12">
        <v>8615.7853646399999</v>
      </c>
      <c r="C14" s="22">
        <f t="shared" si="0"/>
        <v>8615.7853646399999</v>
      </c>
      <c r="D14" s="29"/>
    </row>
    <row r="15" spans="1:4" s="87" customFormat="1" x14ac:dyDescent="0.2">
      <c r="A15" s="4" t="s">
        <v>49</v>
      </c>
      <c r="B15" s="7">
        <v>2096.8873945999999</v>
      </c>
      <c r="C15" s="22">
        <f t="shared" si="0"/>
        <v>2096.8873945999999</v>
      </c>
      <c r="D15" s="29"/>
    </row>
    <row r="16" spans="1:4" s="87" customFormat="1" x14ac:dyDescent="0.2">
      <c r="A16" s="4" t="s">
        <v>50</v>
      </c>
      <c r="B16" s="7">
        <v>325.62844430000001</v>
      </c>
      <c r="C16" s="22">
        <f t="shared" si="0"/>
        <v>325.62844430000001</v>
      </c>
      <c r="D16" s="29"/>
    </row>
    <row r="17" spans="1:4" s="87" customFormat="1" x14ac:dyDescent="0.2">
      <c r="A17" s="4" t="s">
        <v>51</v>
      </c>
      <c r="B17" s="7">
        <v>81.761991829999999</v>
      </c>
      <c r="C17" s="22">
        <f t="shared" si="0"/>
        <v>81.761991829999999</v>
      </c>
      <c r="D17" s="29"/>
    </row>
    <row r="18" spans="1:4" s="87" customFormat="1" x14ac:dyDescent="0.2">
      <c r="A18" s="4" t="s">
        <v>52</v>
      </c>
      <c r="B18" s="7">
        <v>243.86645247000001</v>
      </c>
      <c r="C18" s="22">
        <f t="shared" si="0"/>
        <v>243.86645247000001</v>
      </c>
      <c r="D18" s="29"/>
    </row>
    <row r="19" spans="1:4" s="87" customFormat="1" x14ac:dyDescent="0.2">
      <c r="A19" s="4" t="s">
        <v>53</v>
      </c>
      <c r="B19" s="7">
        <v>3304.89671189</v>
      </c>
      <c r="C19" s="22">
        <f t="shared" si="0"/>
        <v>3304.89671189</v>
      </c>
      <c r="D19" s="29"/>
    </row>
    <row r="20" spans="1:4" s="87" customFormat="1" x14ac:dyDescent="0.2">
      <c r="A20" s="10" t="s">
        <v>54</v>
      </c>
      <c r="B20" s="12">
        <v>0</v>
      </c>
      <c r="C20" s="22">
        <f t="shared" si="0"/>
        <v>0</v>
      </c>
      <c r="D20" s="29"/>
    </row>
    <row r="21" spans="1:4" s="23" customFormat="1" x14ac:dyDescent="0.2">
      <c r="A21" s="10" t="s">
        <v>55</v>
      </c>
      <c r="B21" s="12">
        <v>0</v>
      </c>
      <c r="C21" s="22">
        <f t="shared" si="0"/>
        <v>0</v>
      </c>
      <c r="D21" s="22"/>
    </row>
    <row r="22" spans="1:4" s="23" customFormat="1" x14ac:dyDescent="0.2">
      <c r="A22" s="4" t="s">
        <v>44</v>
      </c>
      <c r="B22" s="7">
        <v>0</v>
      </c>
      <c r="C22" s="22">
        <f t="shared" si="0"/>
        <v>0</v>
      </c>
      <c r="D22" s="22"/>
    </row>
    <row r="23" spans="1:4" s="87" customFormat="1" x14ac:dyDescent="0.2">
      <c r="A23" s="4" t="s">
        <v>43</v>
      </c>
      <c r="B23" s="7">
        <v>0</v>
      </c>
      <c r="C23" s="22">
        <f t="shared" si="0"/>
        <v>0</v>
      </c>
      <c r="D23" s="29"/>
    </row>
    <row r="24" spans="1:4" s="87" customFormat="1" x14ac:dyDescent="0.2">
      <c r="A24" s="4" t="s">
        <v>45</v>
      </c>
      <c r="B24" s="7">
        <v>0</v>
      </c>
      <c r="C24" s="22">
        <f t="shared" si="0"/>
        <v>0</v>
      </c>
      <c r="D24" s="29"/>
    </row>
    <row r="25" spans="1:4" s="87" customFormat="1" x14ac:dyDescent="0.2">
      <c r="A25" s="4" t="s">
        <v>56</v>
      </c>
      <c r="B25" s="7">
        <v>0</v>
      </c>
      <c r="C25" s="22">
        <f t="shared" si="0"/>
        <v>0</v>
      </c>
      <c r="D25" s="29"/>
    </row>
    <row r="26" spans="1:4" s="87" customFormat="1" x14ac:dyDescent="0.2">
      <c r="A26" s="10" t="s">
        <v>57</v>
      </c>
      <c r="B26" s="12">
        <v>2888.3728138500001</v>
      </c>
      <c r="C26" s="22">
        <f t="shared" si="0"/>
        <v>2888.3728138500001</v>
      </c>
      <c r="D26" s="29"/>
    </row>
    <row r="27" spans="1:4" s="23" customFormat="1" x14ac:dyDescent="0.2">
      <c r="A27" s="4" t="s">
        <v>58</v>
      </c>
      <c r="B27" s="7">
        <v>292.11976005000002</v>
      </c>
      <c r="C27" s="22">
        <f t="shared" si="0"/>
        <v>292.11976005000002</v>
      </c>
      <c r="D27" s="22"/>
    </row>
    <row r="28" spans="1:4" s="87" customFormat="1" x14ac:dyDescent="0.2">
      <c r="A28" s="4" t="s">
        <v>59</v>
      </c>
      <c r="B28" s="7">
        <v>0</v>
      </c>
      <c r="C28" s="22">
        <f t="shared" si="0"/>
        <v>0</v>
      </c>
      <c r="D28" s="29"/>
    </row>
    <row r="29" spans="1:4" s="87" customFormat="1" ht="24" x14ac:dyDescent="0.2">
      <c r="A29" s="4" t="s">
        <v>60</v>
      </c>
      <c r="B29" s="7">
        <v>0</v>
      </c>
      <c r="C29" s="22">
        <f t="shared" si="0"/>
        <v>0</v>
      </c>
      <c r="D29" s="29"/>
    </row>
    <row r="30" spans="1:4" s="87" customFormat="1" x14ac:dyDescent="0.2">
      <c r="A30" s="4" t="s">
        <v>61</v>
      </c>
      <c r="B30" s="7">
        <v>0</v>
      </c>
      <c r="C30" s="22">
        <f t="shared" si="0"/>
        <v>0</v>
      </c>
      <c r="D30" s="29"/>
    </row>
    <row r="31" spans="1:4" s="87" customFormat="1" x14ac:dyDescent="0.2">
      <c r="A31" s="4" t="s">
        <v>62</v>
      </c>
      <c r="B31" s="7">
        <v>164.11472904999999</v>
      </c>
      <c r="C31" s="22">
        <f t="shared" si="0"/>
        <v>164.11472904999999</v>
      </c>
      <c r="D31" s="29"/>
    </row>
    <row r="32" spans="1:4" s="87" customFormat="1" x14ac:dyDescent="0.2">
      <c r="A32" s="4" t="s">
        <v>63</v>
      </c>
      <c r="B32" s="7">
        <v>0</v>
      </c>
      <c r="C32" s="22">
        <f t="shared" si="0"/>
        <v>0</v>
      </c>
      <c r="D32" s="29"/>
    </row>
    <row r="33" spans="1:4" s="87" customFormat="1" x14ac:dyDescent="0.2">
      <c r="A33" s="4" t="s">
        <v>64</v>
      </c>
      <c r="B33" s="7">
        <v>0</v>
      </c>
      <c r="C33" s="22">
        <f t="shared" si="0"/>
        <v>0</v>
      </c>
      <c r="D33" s="29"/>
    </row>
    <row r="34" spans="1:4" s="87" customFormat="1" x14ac:dyDescent="0.2">
      <c r="A34" s="4" t="s">
        <v>65</v>
      </c>
      <c r="B34" s="7">
        <v>0</v>
      </c>
      <c r="C34" s="22">
        <f t="shared" si="0"/>
        <v>0</v>
      </c>
      <c r="D34" s="29"/>
    </row>
    <row r="35" spans="1:4" s="23" customFormat="1" ht="24" x14ac:dyDescent="0.2">
      <c r="A35" s="4" t="s">
        <v>66</v>
      </c>
      <c r="B35" s="7">
        <v>0</v>
      </c>
      <c r="C35" s="22">
        <f t="shared" si="0"/>
        <v>0</v>
      </c>
      <c r="D35" s="22"/>
    </row>
    <row r="36" spans="1:4" s="23" customFormat="1" x14ac:dyDescent="0.2">
      <c r="A36" s="4" t="s">
        <v>67</v>
      </c>
      <c r="B36" s="7">
        <v>0</v>
      </c>
      <c r="C36" s="22">
        <f t="shared" si="0"/>
        <v>0</v>
      </c>
      <c r="D36" s="22"/>
    </row>
    <row r="37" spans="1:4" s="87" customFormat="1" x14ac:dyDescent="0.2">
      <c r="A37" s="4" t="s">
        <v>68</v>
      </c>
      <c r="B37" s="7">
        <v>0</v>
      </c>
      <c r="C37" s="22">
        <f t="shared" si="0"/>
        <v>0</v>
      </c>
      <c r="D37" s="29"/>
    </row>
    <row r="38" spans="1:4" s="87" customFormat="1" x14ac:dyDescent="0.2">
      <c r="A38" s="4" t="s">
        <v>69</v>
      </c>
      <c r="B38" s="7">
        <v>0</v>
      </c>
      <c r="C38" s="22">
        <f t="shared" si="0"/>
        <v>0</v>
      </c>
      <c r="D38" s="29"/>
    </row>
    <row r="39" spans="1:4" s="23" customFormat="1" ht="24" x14ac:dyDescent="0.2">
      <c r="A39" s="4" t="s">
        <v>70</v>
      </c>
      <c r="B39" s="7">
        <v>0</v>
      </c>
      <c r="C39" s="22">
        <f t="shared" si="0"/>
        <v>0</v>
      </c>
      <c r="D39" s="22"/>
    </row>
    <row r="40" spans="1:4" s="87" customFormat="1" x14ac:dyDescent="0.2">
      <c r="A40" s="4" t="s">
        <v>71</v>
      </c>
      <c r="B40" s="7">
        <v>128.005031</v>
      </c>
      <c r="C40" s="22">
        <f t="shared" si="0"/>
        <v>128.005031</v>
      </c>
      <c r="D40" s="29"/>
    </row>
    <row r="41" spans="1:4" s="87" customFormat="1" x14ac:dyDescent="0.2">
      <c r="A41" s="4" t="s">
        <v>72</v>
      </c>
      <c r="B41" s="7">
        <v>0</v>
      </c>
      <c r="C41" s="22">
        <f t="shared" si="0"/>
        <v>0</v>
      </c>
      <c r="D41" s="29"/>
    </row>
    <row r="42" spans="1:4" s="23" customFormat="1" x14ac:dyDescent="0.2">
      <c r="A42" s="4" t="s">
        <v>73</v>
      </c>
      <c r="B42" s="7">
        <v>2589.2608371000001</v>
      </c>
      <c r="C42" s="22">
        <f t="shared" si="0"/>
        <v>2589.2608371000001</v>
      </c>
      <c r="D42" s="22"/>
    </row>
    <row r="43" spans="1:4" s="87" customFormat="1" x14ac:dyDescent="0.2">
      <c r="A43" s="4" t="s">
        <v>74</v>
      </c>
      <c r="B43" s="7">
        <v>6.9922167000000002</v>
      </c>
      <c r="C43" s="22">
        <f t="shared" si="0"/>
        <v>6.9922167000000002</v>
      </c>
      <c r="D43" s="29"/>
    </row>
    <row r="44" spans="1:4" s="87" customFormat="1" x14ac:dyDescent="0.2">
      <c r="A44" s="4" t="s">
        <v>75</v>
      </c>
      <c r="B44" s="7">
        <v>0</v>
      </c>
      <c r="C44" s="22">
        <f t="shared" si="0"/>
        <v>0</v>
      </c>
      <c r="D44" s="29"/>
    </row>
    <row r="45" spans="1:4" s="87" customFormat="1" x14ac:dyDescent="0.2">
      <c r="A45" s="10" t="s">
        <v>76</v>
      </c>
      <c r="B45" s="12">
        <v>81.380965000000003</v>
      </c>
      <c r="C45" s="22">
        <f t="shared" si="0"/>
        <v>81.380965000000003</v>
      </c>
      <c r="D45" s="29"/>
    </row>
    <row r="46" spans="1:4" s="87" customFormat="1" x14ac:dyDescent="0.2">
      <c r="A46" s="10" t="s">
        <v>77</v>
      </c>
      <c r="B46" s="12">
        <v>81.380965000000003</v>
      </c>
      <c r="C46" s="22">
        <f t="shared" si="0"/>
        <v>81.380965000000003</v>
      </c>
      <c r="D46" s="29"/>
    </row>
    <row r="47" spans="1:4" s="23" customFormat="1" x14ac:dyDescent="0.2">
      <c r="A47" s="4" t="s">
        <v>78</v>
      </c>
      <c r="B47" s="7">
        <v>71.536290100000002</v>
      </c>
      <c r="C47" s="22">
        <f t="shared" si="0"/>
        <v>71.536290100000002</v>
      </c>
      <c r="D47" s="22"/>
    </row>
    <row r="48" spans="1:4" s="87" customFormat="1" x14ac:dyDescent="0.2">
      <c r="A48" s="4" t="s">
        <v>79</v>
      </c>
      <c r="B48" s="7">
        <v>9.8446748999999993</v>
      </c>
      <c r="C48" s="22">
        <f t="shared" si="0"/>
        <v>9.8446748999999993</v>
      </c>
      <c r="D48" s="29"/>
    </row>
    <row r="49" spans="1:3" x14ac:dyDescent="0.2">
      <c r="A49" s="10" t="s">
        <v>80</v>
      </c>
      <c r="B49" s="12">
        <v>0</v>
      </c>
      <c r="C49" s="22">
        <f t="shared" si="0"/>
        <v>0</v>
      </c>
    </row>
    <row r="50" spans="1:3" x14ac:dyDescent="0.2">
      <c r="A50" s="4" t="s">
        <v>81</v>
      </c>
      <c r="B50" s="7">
        <v>0</v>
      </c>
      <c r="C50" s="22">
        <f t="shared" si="0"/>
        <v>0</v>
      </c>
    </row>
    <row r="51" spans="1:3" x14ac:dyDescent="0.2">
      <c r="A51" s="4" t="s">
        <v>82</v>
      </c>
      <c r="B51" s="7">
        <v>0</v>
      </c>
      <c r="C51" s="22">
        <f t="shared" si="0"/>
        <v>0</v>
      </c>
    </row>
    <row r="52" spans="1:3" x14ac:dyDescent="0.2">
      <c r="A52" s="10" t="s">
        <v>83</v>
      </c>
      <c r="B52" s="12">
        <v>0</v>
      </c>
      <c r="C52" s="22">
        <f t="shared" si="0"/>
        <v>0</v>
      </c>
    </row>
    <row r="53" spans="1:3" x14ac:dyDescent="0.2">
      <c r="A53" s="4" t="s">
        <v>58</v>
      </c>
      <c r="B53" s="7">
        <v>0</v>
      </c>
      <c r="C53" s="22">
        <f t="shared" si="0"/>
        <v>0</v>
      </c>
    </row>
    <row r="54" spans="1:3" x14ac:dyDescent="0.2">
      <c r="A54" s="4" t="s">
        <v>84</v>
      </c>
      <c r="B54" s="7">
        <v>0</v>
      </c>
      <c r="C54" s="22">
        <f t="shared" si="0"/>
        <v>0</v>
      </c>
    </row>
    <row r="55" spans="1:3" x14ac:dyDescent="0.2">
      <c r="A55" s="4" t="s">
        <v>63</v>
      </c>
      <c r="B55" s="7">
        <v>0</v>
      </c>
      <c r="C55" s="22">
        <f t="shared" si="0"/>
        <v>0</v>
      </c>
    </row>
    <row r="56" spans="1:3" x14ac:dyDescent="0.2">
      <c r="A56" s="4" t="s">
        <v>65</v>
      </c>
      <c r="B56" s="7">
        <v>0</v>
      </c>
      <c r="C56" s="22">
        <f t="shared" si="0"/>
        <v>0</v>
      </c>
    </row>
    <row r="57" spans="1:3" x14ac:dyDescent="0.2">
      <c r="A57" s="4" t="s">
        <v>85</v>
      </c>
      <c r="B57" s="7">
        <v>0</v>
      </c>
      <c r="C57" s="22">
        <f t="shared" si="0"/>
        <v>0</v>
      </c>
    </row>
    <row r="58" spans="1:3" x14ac:dyDescent="0.2">
      <c r="A58" s="4" t="s">
        <v>86</v>
      </c>
      <c r="B58" s="7">
        <v>0</v>
      </c>
      <c r="C58" s="22">
        <f t="shared" si="0"/>
        <v>0</v>
      </c>
    </row>
    <row r="59" spans="1:3" x14ac:dyDescent="0.2">
      <c r="A59" s="4" t="s">
        <v>67</v>
      </c>
      <c r="B59" s="7">
        <v>0</v>
      </c>
      <c r="C59" s="22">
        <f t="shared" si="0"/>
        <v>0</v>
      </c>
    </row>
    <row r="60" spans="1:3" x14ac:dyDescent="0.2">
      <c r="A60" s="4" t="s">
        <v>87</v>
      </c>
      <c r="B60" s="7">
        <v>0</v>
      </c>
      <c r="C60" s="22">
        <f t="shared" si="0"/>
        <v>0</v>
      </c>
    </row>
    <row r="61" spans="1:3" x14ac:dyDescent="0.2">
      <c r="A61" s="4" t="s">
        <v>69</v>
      </c>
      <c r="B61" s="7">
        <v>0</v>
      </c>
      <c r="C61" s="22">
        <f t="shared" si="0"/>
        <v>0</v>
      </c>
    </row>
    <row r="62" spans="1:3" x14ac:dyDescent="0.2">
      <c r="A62" s="4" t="s">
        <v>71</v>
      </c>
      <c r="B62" s="7">
        <v>0</v>
      </c>
      <c r="C62" s="22">
        <f t="shared" si="0"/>
        <v>0</v>
      </c>
    </row>
    <row r="63" spans="1:3" x14ac:dyDescent="0.2">
      <c r="A63" s="4" t="s">
        <v>72</v>
      </c>
      <c r="B63" s="7">
        <v>0</v>
      </c>
      <c r="C63" s="22">
        <f t="shared" si="0"/>
        <v>0</v>
      </c>
    </row>
    <row r="64" spans="1:3" x14ac:dyDescent="0.2">
      <c r="A64" s="4" t="s">
        <v>88</v>
      </c>
      <c r="B64" s="7">
        <v>0</v>
      </c>
      <c r="C64" s="22">
        <f t="shared" si="0"/>
        <v>0</v>
      </c>
    </row>
    <row r="65" spans="1:3" x14ac:dyDescent="0.2">
      <c r="A65" s="4" t="s">
        <v>73</v>
      </c>
      <c r="B65" s="7">
        <v>0</v>
      </c>
      <c r="C65" s="22">
        <f t="shared" si="0"/>
        <v>0</v>
      </c>
    </row>
    <row r="66" spans="1:3" x14ac:dyDescent="0.2">
      <c r="A66" s="4" t="s">
        <v>74</v>
      </c>
      <c r="B66" s="7">
        <v>0</v>
      </c>
      <c r="C66" s="22">
        <f t="shared" si="0"/>
        <v>0</v>
      </c>
    </row>
    <row r="67" spans="1:3" x14ac:dyDescent="0.2">
      <c r="A67" s="10" t="s">
        <v>89</v>
      </c>
      <c r="B67" s="12">
        <v>0</v>
      </c>
      <c r="C67" s="22">
        <f t="shared" si="0"/>
        <v>0</v>
      </c>
    </row>
    <row r="68" spans="1:3" x14ac:dyDescent="0.2">
      <c r="A68" s="4" t="s">
        <v>90</v>
      </c>
      <c r="B68" s="7">
        <v>0</v>
      </c>
      <c r="C68" s="22">
        <f t="shared" si="0"/>
        <v>0</v>
      </c>
    </row>
    <row r="69" spans="1:3" x14ac:dyDescent="0.2">
      <c r="A69" s="4" t="s">
        <v>91</v>
      </c>
      <c r="B69" s="7">
        <v>0</v>
      </c>
      <c r="C69" s="22">
        <f t="shared" si="0"/>
        <v>0</v>
      </c>
    </row>
    <row r="70" spans="1:3" ht="13.5" thickBot="1" x14ac:dyDescent="0.25">
      <c r="B70" s="5"/>
    </row>
    <row r="71"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FA420-919E-495D-9830-D405BEBE0433}">
  <sheetPr>
    <tabColor theme="9" tint="0.39997558519241921"/>
  </sheetPr>
  <dimension ref="A1:E79"/>
  <sheetViews>
    <sheetView showGridLines="0" defaultGridColor="0" colorId="60" zoomScaleNormal="100" workbookViewId="0">
      <selection activeCell="A12" sqref="A12:C70"/>
    </sheetView>
  </sheetViews>
  <sheetFormatPr baseColWidth="10" defaultColWidth="11.42578125" defaultRowHeight="12.75" x14ac:dyDescent="0.2"/>
  <cols>
    <col min="1" max="1" width="57.140625" style="181" customWidth="1"/>
    <col min="2" max="2" width="11.140625" style="181" customWidth="1"/>
    <col min="3" max="16384" width="11.42578125" style="181"/>
  </cols>
  <sheetData>
    <row r="1" spans="1:5" x14ac:dyDescent="0.2">
      <c r="A1" s="180" t="s">
        <v>0</v>
      </c>
    </row>
    <row r="2" spans="1:5" x14ac:dyDescent="0.2">
      <c r="A2" s="180" t="s">
        <v>2</v>
      </c>
    </row>
    <row r="3" spans="1:5" x14ac:dyDescent="0.2">
      <c r="A3" s="180" t="s">
        <v>3</v>
      </c>
      <c r="C3" s="103"/>
    </row>
    <row r="5" spans="1:5" x14ac:dyDescent="0.2">
      <c r="A5" s="224" t="s">
        <v>92</v>
      </c>
      <c r="B5" s="224"/>
      <c r="C5" s="224"/>
    </row>
    <row r="6" spans="1:5" x14ac:dyDescent="0.2">
      <c r="A6" s="224" t="s">
        <v>490</v>
      </c>
      <c r="B6" s="224"/>
      <c r="C6" s="224"/>
    </row>
    <row r="7" spans="1:5" x14ac:dyDescent="0.2">
      <c r="A7" s="224">
        <v>2021</v>
      </c>
      <c r="B7" s="224"/>
      <c r="C7" s="224"/>
    </row>
    <row r="8" spans="1:5" x14ac:dyDescent="0.2">
      <c r="A8" s="224" t="s">
        <v>6</v>
      </c>
      <c r="B8" s="224"/>
      <c r="C8" s="224"/>
    </row>
    <row r="9" spans="1:5" ht="13.5" thickBot="1" x14ac:dyDescent="0.25"/>
    <row r="10" spans="1:5" ht="14.25" thickTop="1" thickBot="1" x14ac:dyDescent="0.25">
      <c r="A10" s="182" t="s">
        <v>1</v>
      </c>
      <c r="B10" s="182" t="s">
        <v>325</v>
      </c>
      <c r="C10" s="182" t="s">
        <v>42</v>
      </c>
      <c r="E10" s="13"/>
    </row>
    <row r="11" spans="1:5" s="23" customFormat="1" ht="13.5" thickTop="1" x14ac:dyDescent="0.2">
      <c r="A11" s="184"/>
      <c r="B11" s="22"/>
      <c r="D11" s="87"/>
    </row>
    <row r="12" spans="1:5" s="23" customFormat="1" x14ac:dyDescent="0.2">
      <c r="A12" s="10" t="s">
        <v>46</v>
      </c>
      <c r="B12" s="12">
        <v>37665.548946559997</v>
      </c>
      <c r="C12" s="23">
        <f t="shared" ref="C12:C43" si="0">SUM(B12:B12)</f>
        <v>37665.548946559997</v>
      </c>
    </row>
    <row r="13" spans="1:5" s="23" customFormat="1" x14ac:dyDescent="0.2">
      <c r="A13" s="10" t="s">
        <v>47</v>
      </c>
      <c r="B13" s="12">
        <v>37665.548946559997</v>
      </c>
      <c r="C13" s="23">
        <f t="shared" si="0"/>
        <v>37665.548946559997</v>
      </c>
    </row>
    <row r="14" spans="1:5" s="87" customFormat="1" x14ac:dyDescent="0.2">
      <c r="A14" s="10" t="s">
        <v>48</v>
      </c>
      <c r="B14" s="12">
        <v>35919.249127290001</v>
      </c>
      <c r="C14" s="23">
        <f t="shared" si="0"/>
        <v>35919.249127290001</v>
      </c>
      <c r="D14" s="23"/>
    </row>
    <row r="15" spans="1:5" s="87" customFormat="1" x14ac:dyDescent="0.2">
      <c r="A15" s="4" t="s">
        <v>49</v>
      </c>
      <c r="B15" s="7">
        <v>18995.507237279999</v>
      </c>
      <c r="C15" s="23">
        <f t="shared" si="0"/>
        <v>18995.507237279999</v>
      </c>
    </row>
    <row r="16" spans="1:5" s="87" customFormat="1" x14ac:dyDescent="0.2">
      <c r="A16" s="4" t="s">
        <v>50</v>
      </c>
      <c r="B16" s="7">
        <v>2535.6313316400001</v>
      </c>
      <c r="C16" s="23">
        <f t="shared" si="0"/>
        <v>2535.6313316400001</v>
      </c>
    </row>
    <row r="17" spans="1:4" s="87" customFormat="1" x14ac:dyDescent="0.2">
      <c r="A17" s="4" t="s">
        <v>51</v>
      </c>
      <c r="B17" s="7">
        <v>0</v>
      </c>
      <c r="C17" s="23">
        <f t="shared" si="0"/>
        <v>0</v>
      </c>
    </row>
    <row r="18" spans="1:4" s="87" customFormat="1" x14ac:dyDescent="0.2">
      <c r="A18" s="4" t="s">
        <v>52</v>
      </c>
      <c r="B18" s="7">
        <v>2535.6313316400001</v>
      </c>
      <c r="C18" s="23">
        <f t="shared" si="0"/>
        <v>2535.6313316400001</v>
      </c>
    </row>
    <row r="19" spans="1:4" s="23" customFormat="1" x14ac:dyDescent="0.2">
      <c r="A19" s="4" t="s">
        <v>53</v>
      </c>
      <c r="B19" s="7">
        <v>9191.2339995099992</v>
      </c>
      <c r="C19" s="23">
        <f t="shared" si="0"/>
        <v>9191.2339995099992</v>
      </c>
      <c r="D19" s="87"/>
    </row>
    <row r="20" spans="1:4" s="23" customFormat="1" x14ac:dyDescent="0.2">
      <c r="A20" s="10" t="s">
        <v>54</v>
      </c>
      <c r="B20" s="12">
        <v>0</v>
      </c>
      <c r="C20" s="23">
        <f t="shared" si="0"/>
        <v>0</v>
      </c>
    </row>
    <row r="21" spans="1:4" s="87" customFormat="1" x14ac:dyDescent="0.2">
      <c r="A21" s="10" t="s">
        <v>55</v>
      </c>
      <c r="B21" s="12">
        <v>0</v>
      </c>
      <c r="C21" s="23">
        <f t="shared" si="0"/>
        <v>0</v>
      </c>
      <c r="D21" s="23"/>
    </row>
    <row r="22" spans="1:4" s="87" customFormat="1" x14ac:dyDescent="0.2">
      <c r="A22" s="4" t="s">
        <v>44</v>
      </c>
      <c r="B22" s="7">
        <v>0</v>
      </c>
      <c r="C22" s="23">
        <f t="shared" si="0"/>
        <v>0</v>
      </c>
    </row>
    <row r="23" spans="1:4" s="87" customFormat="1" x14ac:dyDescent="0.2">
      <c r="A23" s="4" t="s">
        <v>43</v>
      </c>
      <c r="B23" s="7">
        <v>0</v>
      </c>
      <c r="C23" s="23">
        <f t="shared" si="0"/>
        <v>0</v>
      </c>
    </row>
    <row r="24" spans="1:4" s="87" customFormat="1" x14ac:dyDescent="0.2">
      <c r="A24" s="4" t="s">
        <v>45</v>
      </c>
      <c r="B24" s="7">
        <v>0</v>
      </c>
      <c r="C24" s="23">
        <f t="shared" si="0"/>
        <v>0</v>
      </c>
    </row>
    <row r="25" spans="1:4" s="23" customFormat="1" x14ac:dyDescent="0.2">
      <c r="A25" s="4" t="s">
        <v>56</v>
      </c>
      <c r="B25" s="7">
        <v>0</v>
      </c>
      <c r="C25" s="23">
        <f t="shared" si="0"/>
        <v>0</v>
      </c>
      <c r="D25" s="87"/>
    </row>
    <row r="26" spans="1:4" s="87" customFormat="1" x14ac:dyDescent="0.2">
      <c r="A26" s="10" t="s">
        <v>57</v>
      </c>
      <c r="B26" s="12">
        <v>5196.8765588599999</v>
      </c>
      <c r="C26" s="23">
        <f t="shared" si="0"/>
        <v>5196.8765588599999</v>
      </c>
      <c r="D26" s="23"/>
    </row>
    <row r="27" spans="1:4" s="87" customFormat="1" x14ac:dyDescent="0.2">
      <c r="A27" s="4" t="s">
        <v>58</v>
      </c>
      <c r="B27" s="7">
        <v>304.23606661000002</v>
      </c>
      <c r="C27" s="23">
        <f t="shared" si="0"/>
        <v>304.23606661000002</v>
      </c>
    </row>
    <row r="28" spans="1:4" s="87" customFormat="1" x14ac:dyDescent="0.2">
      <c r="A28" s="4" t="s">
        <v>59</v>
      </c>
      <c r="B28" s="7">
        <v>0</v>
      </c>
      <c r="C28" s="23">
        <f t="shared" si="0"/>
        <v>0</v>
      </c>
    </row>
    <row r="29" spans="1:4" s="87" customFormat="1" x14ac:dyDescent="0.2">
      <c r="A29" s="4" t="s">
        <v>60</v>
      </c>
      <c r="B29" s="7">
        <v>0</v>
      </c>
      <c r="C29" s="23">
        <f t="shared" si="0"/>
        <v>0</v>
      </c>
    </row>
    <row r="30" spans="1:4" s="87" customFormat="1" x14ac:dyDescent="0.2">
      <c r="A30" s="4" t="s">
        <v>61</v>
      </c>
      <c r="B30" s="7">
        <v>0</v>
      </c>
      <c r="C30" s="23">
        <f t="shared" si="0"/>
        <v>0</v>
      </c>
    </row>
    <row r="31" spans="1:4" s="87" customFormat="1" x14ac:dyDescent="0.2">
      <c r="A31" s="4" t="s">
        <v>62</v>
      </c>
      <c r="B31" s="7">
        <v>0</v>
      </c>
      <c r="C31" s="23">
        <f t="shared" si="0"/>
        <v>0</v>
      </c>
    </row>
    <row r="32" spans="1:4" s="87" customFormat="1" x14ac:dyDescent="0.2">
      <c r="A32" s="4" t="s">
        <v>63</v>
      </c>
      <c r="B32" s="7">
        <v>0</v>
      </c>
      <c r="C32" s="23">
        <f t="shared" si="0"/>
        <v>0</v>
      </c>
    </row>
    <row r="33" spans="1:4" s="87" customFormat="1" x14ac:dyDescent="0.2">
      <c r="A33" s="4" t="s">
        <v>64</v>
      </c>
      <c r="B33" s="7">
        <v>0</v>
      </c>
      <c r="C33" s="23">
        <f t="shared" si="0"/>
        <v>0</v>
      </c>
    </row>
    <row r="34" spans="1:4" s="87" customFormat="1" x14ac:dyDescent="0.2">
      <c r="A34" s="4" t="s">
        <v>65</v>
      </c>
      <c r="B34" s="7">
        <v>0</v>
      </c>
      <c r="C34" s="23">
        <f t="shared" si="0"/>
        <v>0</v>
      </c>
    </row>
    <row r="35" spans="1:4" s="87" customFormat="1" x14ac:dyDescent="0.2">
      <c r="A35" s="4" t="s">
        <v>66</v>
      </c>
      <c r="B35" s="7">
        <v>0</v>
      </c>
      <c r="C35" s="23">
        <f t="shared" si="0"/>
        <v>0</v>
      </c>
    </row>
    <row r="36" spans="1:4" s="87" customFormat="1" x14ac:dyDescent="0.2">
      <c r="A36" s="4" t="s">
        <v>67</v>
      </c>
      <c r="B36" s="7">
        <v>0</v>
      </c>
      <c r="C36" s="23">
        <f t="shared" si="0"/>
        <v>0</v>
      </c>
      <c r="D36" s="23"/>
    </row>
    <row r="37" spans="1:4" s="87" customFormat="1" x14ac:dyDescent="0.2">
      <c r="A37" s="4" t="s">
        <v>68</v>
      </c>
      <c r="B37" s="7">
        <v>0</v>
      </c>
      <c r="C37" s="23">
        <f t="shared" si="0"/>
        <v>0</v>
      </c>
      <c r="D37" s="23"/>
    </row>
    <row r="38" spans="1:4" s="87" customFormat="1" x14ac:dyDescent="0.2">
      <c r="A38" s="4" t="s">
        <v>69</v>
      </c>
      <c r="B38" s="7">
        <v>31.6489118</v>
      </c>
      <c r="C38" s="23">
        <f t="shared" si="0"/>
        <v>31.6489118</v>
      </c>
    </row>
    <row r="39" spans="1:4" s="23" customFormat="1" x14ac:dyDescent="0.2">
      <c r="A39" s="4" t="s">
        <v>70</v>
      </c>
      <c r="B39" s="7">
        <v>0</v>
      </c>
      <c r="C39" s="23">
        <f t="shared" si="0"/>
        <v>0</v>
      </c>
      <c r="D39" s="87"/>
    </row>
    <row r="40" spans="1:4" s="23" customFormat="1" x14ac:dyDescent="0.2">
      <c r="A40" s="4" t="s">
        <v>71</v>
      </c>
      <c r="B40" s="7">
        <v>272.58715481000002</v>
      </c>
      <c r="C40" s="23">
        <f t="shared" si="0"/>
        <v>272.58715481000002</v>
      </c>
    </row>
    <row r="41" spans="1:4" s="87" customFormat="1" x14ac:dyDescent="0.2">
      <c r="A41" s="4" t="s">
        <v>72</v>
      </c>
      <c r="B41" s="7">
        <v>0</v>
      </c>
      <c r="C41" s="23">
        <f t="shared" si="0"/>
        <v>0</v>
      </c>
    </row>
    <row r="42" spans="1:4" s="87" customFormat="1" x14ac:dyDescent="0.2">
      <c r="A42" s="4" t="s">
        <v>73</v>
      </c>
      <c r="B42" s="7">
        <v>4569.0877067900001</v>
      </c>
      <c r="C42" s="23">
        <f t="shared" si="0"/>
        <v>4569.0877067900001</v>
      </c>
    </row>
    <row r="43" spans="1:4" s="23" customFormat="1" x14ac:dyDescent="0.2">
      <c r="A43" s="4" t="s">
        <v>74</v>
      </c>
      <c r="B43" s="7">
        <v>323.55278546</v>
      </c>
      <c r="C43" s="23">
        <f t="shared" si="0"/>
        <v>323.55278546</v>
      </c>
    </row>
    <row r="44" spans="1:4" s="87" customFormat="1" x14ac:dyDescent="0.2">
      <c r="A44" s="4" t="s">
        <v>75</v>
      </c>
      <c r="B44" s="7">
        <v>0</v>
      </c>
      <c r="C44" s="23">
        <f t="shared" ref="C44:C69" si="1">SUM(B44:B44)</f>
        <v>0</v>
      </c>
    </row>
    <row r="45" spans="1:4" s="87" customFormat="1" x14ac:dyDescent="0.2">
      <c r="A45" s="10" t="s">
        <v>76</v>
      </c>
      <c r="B45" s="12">
        <v>1746.2998192699999</v>
      </c>
      <c r="C45" s="23">
        <f t="shared" si="1"/>
        <v>1746.2998192699999</v>
      </c>
    </row>
    <row r="46" spans="1:4" s="23" customFormat="1" x14ac:dyDescent="0.2">
      <c r="A46" s="10" t="s">
        <v>77</v>
      </c>
      <c r="B46" s="12">
        <v>1746.2998192699999</v>
      </c>
      <c r="C46" s="23">
        <f t="shared" si="1"/>
        <v>1746.2998192699999</v>
      </c>
      <c r="D46" s="87"/>
    </row>
    <row r="47" spans="1:4" s="87" customFormat="1" x14ac:dyDescent="0.2">
      <c r="A47" s="4" t="s">
        <v>78</v>
      </c>
      <c r="B47" s="7">
        <v>300.85745639999999</v>
      </c>
      <c r="C47" s="23">
        <f t="shared" si="1"/>
        <v>300.85745639999999</v>
      </c>
    </row>
    <row r="48" spans="1:4" s="87" customFormat="1" x14ac:dyDescent="0.2">
      <c r="A48" s="4" t="s">
        <v>79</v>
      </c>
      <c r="B48" s="7">
        <v>1445.4423628699999</v>
      </c>
      <c r="C48" s="23">
        <f t="shared" si="1"/>
        <v>1445.4423628699999</v>
      </c>
    </row>
    <row r="49" spans="1:4" s="87" customFormat="1" x14ac:dyDescent="0.2">
      <c r="A49" s="10" t="s">
        <v>80</v>
      </c>
      <c r="B49" s="12">
        <v>0</v>
      </c>
      <c r="C49" s="23">
        <f t="shared" si="1"/>
        <v>0</v>
      </c>
      <c r="D49" s="23"/>
    </row>
    <row r="50" spans="1:4" s="87" customFormat="1" x14ac:dyDescent="0.2">
      <c r="A50" s="4" t="s">
        <v>81</v>
      </c>
      <c r="B50" s="7">
        <v>0</v>
      </c>
      <c r="C50" s="23">
        <f t="shared" si="1"/>
        <v>0</v>
      </c>
    </row>
    <row r="51" spans="1:4" x14ac:dyDescent="0.2">
      <c r="A51" s="4" t="s">
        <v>82</v>
      </c>
      <c r="B51" s="7">
        <v>0</v>
      </c>
      <c r="C51" s="23">
        <f t="shared" si="1"/>
        <v>0</v>
      </c>
    </row>
    <row r="52" spans="1:4" x14ac:dyDescent="0.2">
      <c r="A52" s="10" t="s">
        <v>83</v>
      </c>
      <c r="B52" s="12">
        <v>0</v>
      </c>
      <c r="C52" s="23">
        <f t="shared" si="1"/>
        <v>0</v>
      </c>
    </row>
    <row r="53" spans="1:4" x14ac:dyDescent="0.2">
      <c r="A53" s="4" t="s">
        <v>58</v>
      </c>
      <c r="B53" s="7">
        <v>0</v>
      </c>
      <c r="C53" s="23">
        <f t="shared" si="1"/>
        <v>0</v>
      </c>
    </row>
    <row r="54" spans="1:4" x14ac:dyDescent="0.2">
      <c r="A54" s="4" t="s">
        <v>84</v>
      </c>
      <c r="B54" s="7">
        <v>0</v>
      </c>
      <c r="C54" s="23">
        <f t="shared" si="1"/>
        <v>0</v>
      </c>
    </row>
    <row r="55" spans="1:4" x14ac:dyDescent="0.2">
      <c r="A55" s="4" t="s">
        <v>63</v>
      </c>
      <c r="B55" s="7">
        <v>0</v>
      </c>
      <c r="C55" s="23">
        <f t="shared" si="1"/>
        <v>0</v>
      </c>
    </row>
    <row r="56" spans="1:4" x14ac:dyDescent="0.2">
      <c r="A56" s="4" t="s">
        <v>65</v>
      </c>
      <c r="B56" s="7">
        <v>0</v>
      </c>
      <c r="C56" s="23">
        <f t="shared" si="1"/>
        <v>0</v>
      </c>
    </row>
    <row r="57" spans="1:4" x14ac:dyDescent="0.2">
      <c r="A57" s="4" t="s">
        <v>85</v>
      </c>
      <c r="B57" s="7">
        <v>0</v>
      </c>
      <c r="C57" s="23">
        <f t="shared" si="1"/>
        <v>0</v>
      </c>
    </row>
    <row r="58" spans="1:4" x14ac:dyDescent="0.2">
      <c r="A58" s="4" t="s">
        <v>86</v>
      </c>
      <c r="B58" s="7">
        <v>0</v>
      </c>
      <c r="C58" s="23">
        <f t="shared" si="1"/>
        <v>0</v>
      </c>
    </row>
    <row r="59" spans="1:4" x14ac:dyDescent="0.2">
      <c r="A59" s="4" t="s">
        <v>67</v>
      </c>
      <c r="B59" s="7">
        <v>0</v>
      </c>
      <c r="C59" s="23">
        <f t="shared" si="1"/>
        <v>0</v>
      </c>
      <c r="D59" s="52"/>
    </row>
    <row r="60" spans="1:4" x14ac:dyDescent="0.2">
      <c r="A60" s="4" t="s">
        <v>87</v>
      </c>
      <c r="B60" s="7">
        <v>0</v>
      </c>
      <c r="C60" s="23">
        <f t="shared" si="1"/>
        <v>0</v>
      </c>
      <c r="D60" s="52"/>
    </row>
    <row r="61" spans="1:4" x14ac:dyDescent="0.2">
      <c r="A61" s="4" t="s">
        <v>69</v>
      </c>
      <c r="B61" s="7">
        <v>0</v>
      </c>
      <c r="C61" s="23">
        <f t="shared" si="1"/>
        <v>0</v>
      </c>
      <c r="D61" s="52"/>
    </row>
    <row r="62" spans="1:4" x14ac:dyDescent="0.2">
      <c r="A62" s="4" t="s">
        <v>71</v>
      </c>
      <c r="B62" s="7">
        <v>0</v>
      </c>
      <c r="C62" s="23">
        <f t="shared" si="1"/>
        <v>0</v>
      </c>
      <c r="D62" s="52"/>
    </row>
    <row r="63" spans="1:4" x14ac:dyDescent="0.2">
      <c r="A63" s="4" t="s">
        <v>72</v>
      </c>
      <c r="B63" s="7">
        <v>0</v>
      </c>
      <c r="C63" s="23">
        <f t="shared" si="1"/>
        <v>0</v>
      </c>
      <c r="D63" s="52"/>
    </row>
    <row r="64" spans="1:4" x14ac:dyDescent="0.2">
      <c r="A64" s="4" t="s">
        <v>88</v>
      </c>
      <c r="B64" s="7">
        <v>0</v>
      </c>
      <c r="C64" s="23">
        <f t="shared" si="1"/>
        <v>0</v>
      </c>
      <c r="D64" s="52"/>
    </row>
    <row r="65" spans="1:4" x14ac:dyDescent="0.2">
      <c r="A65" s="4" t="s">
        <v>73</v>
      </c>
      <c r="B65" s="7">
        <v>0</v>
      </c>
      <c r="C65" s="23">
        <f t="shared" si="1"/>
        <v>0</v>
      </c>
      <c r="D65" s="52"/>
    </row>
    <row r="66" spans="1:4" x14ac:dyDescent="0.2">
      <c r="A66" s="4" t="s">
        <v>74</v>
      </c>
      <c r="B66" s="7">
        <v>0</v>
      </c>
      <c r="C66" s="23">
        <f t="shared" si="1"/>
        <v>0</v>
      </c>
      <c r="D66" s="52"/>
    </row>
    <row r="67" spans="1:4" x14ac:dyDescent="0.2">
      <c r="A67" s="10" t="s">
        <v>89</v>
      </c>
      <c r="B67" s="12">
        <v>0</v>
      </c>
      <c r="C67" s="23">
        <f t="shared" si="1"/>
        <v>0</v>
      </c>
      <c r="D67" s="52"/>
    </row>
    <row r="68" spans="1:4" x14ac:dyDescent="0.2">
      <c r="A68" s="4" t="s">
        <v>90</v>
      </c>
      <c r="B68" s="7">
        <v>0</v>
      </c>
      <c r="C68" s="23">
        <f t="shared" si="1"/>
        <v>0</v>
      </c>
      <c r="D68" s="52"/>
    </row>
    <row r="69" spans="1:4" x14ac:dyDescent="0.2">
      <c r="A69" s="4" t="s">
        <v>91</v>
      </c>
      <c r="B69" s="7">
        <v>0</v>
      </c>
      <c r="C69" s="23">
        <f t="shared" si="1"/>
        <v>0</v>
      </c>
      <c r="D69" s="52"/>
    </row>
    <row r="70" spans="1:4" ht="13.5" thickBot="1" x14ac:dyDescent="0.25">
      <c r="A70" s="52"/>
      <c r="B70" s="5"/>
      <c r="C70" s="52"/>
      <c r="D70" s="52"/>
    </row>
    <row r="71" spans="1:4" ht="13.5" thickTop="1" x14ac:dyDescent="0.2">
      <c r="A71" s="52"/>
      <c r="B71" s="52"/>
      <c r="C71" s="52"/>
      <c r="D71" s="52"/>
    </row>
    <row r="72" spans="1:4" x14ac:dyDescent="0.2">
      <c r="A72" s="52"/>
      <c r="B72" s="52"/>
      <c r="C72" s="52"/>
      <c r="D72" s="52"/>
    </row>
    <row r="73" spans="1:4" x14ac:dyDescent="0.2">
      <c r="A73" s="52"/>
      <c r="B73" s="52"/>
      <c r="C73" s="52"/>
      <c r="D73" s="52"/>
    </row>
    <row r="74" spans="1:4" x14ac:dyDescent="0.2">
      <c r="A74" s="52"/>
      <c r="B74" s="52"/>
      <c r="C74" s="52"/>
      <c r="D74" s="52"/>
    </row>
    <row r="75" spans="1:4" x14ac:dyDescent="0.2">
      <c r="A75" s="52"/>
      <c r="B75" s="52"/>
      <c r="C75" s="52"/>
      <c r="D75" s="52"/>
    </row>
    <row r="76" spans="1:4" x14ac:dyDescent="0.2">
      <c r="A76" s="52"/>
      <c r="B76" s="52"/>
      <c r="C76" s="52"/>
      <c r="D76" s="52"/>
    </row>
    <row r="77" spans="1:4" x14ac:dyDescent="0.2">
      <c r="A77" s="52"/>
      <c r="B77" s="52"/>
      <c r="C77" s="52"/>
      <c r="D77" s="52"/>
    </row>
    <row r="78" spans="1:4" x14ac:dyDescent="0.2">
      <c r="A78" s="52"/>
      <c r="B78" s="52"/>
      <c r="C78" s="52"/>
      <c r="D78" s="52"/>
    </row>
    <row r="79" spans="1:4" x14ac:dyDescent="0.2">
      <c r="A79" s="52"/>
      <c r="B79" s="52"/>
      <c r="C79" s="52"/>
      <c r="D79" s="52"/>
    </row>
  </sheetData>
  <mergeCells count="4">
    <mergeCell ref="A5:C5"/>
    <mergeCell ref="A6:C6"/>
    <mergeCell ref="A7:C7"/>
    <mergeCell ref="A8:C8"/>
  </mergeCells>
  <printOptions horizontalCentered="1" verticalCentered="1"/>
  <pageMargins left="0.35433070866141736" right="0.35433070866141736" top="0.39370078740157483" bottom="0.47244094488188981" header="0" footer="0"/>
  <pageSetup scale="7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3AB3C-64B6-44A3-93D5-BBA6118BEDA2}">
  <sheetPr>
    <tabColor theme="9" tint="0.39997558519241921"/>
  </sheetPr>
  <dimension ref="A1:K81"/>
  <sheetViews>
    <sheetView showGridLines="0" defaultGridColor="0" colorId="60" workbookViewId="0">
      <selection activeCell="C12" sqref="C12"/>
    </sheetView>
  </sheetViews>
  <sheetFormatPr baseColWidth="10" defaultColWidth="11.42578125" defaultRowHeight="12.75" x14ac:dyDescent="0.2"/>
  <cols>
    <col min="1" max="1" width="51.5703125" style="181" bestFit="1" customWidth="1"/>
    <col min="2" max="6" width="11.42578125" style="181"/>
    <col min="7" max="7" width="14.140625" style="181" customWidth="1"/>
    <col min="8" max="8" width="13.5703125" style="181" customWidth="1"/>
    <col min="9" max="16384" width="11.42578125" style="181"/>
  </cols>
  <sheetData>
    <row r="1" spans="1:8" x14ac:dyDescent="0.2">
      <c r="A1" s="180" t="s">
        <v>0</v>
      </c>
    </row>
    <row r="2" spans="1:8" x14ac:dyDescent="0.2">
      <c r="A2" s="180" t="s">
        <v>2</v>
      </c>
    </row>
    <row r="3" spans="1:8" x14ac:dyDescent="0.2">
      <c r="A3" s="180" t="s">
        <v>3</v>
      </c>
    </row>
    <row r="5" spans="1:8" x14ac:dyDescent="0.2">
      <c r="A5" s="224" t="s">
        <v>92</v>
      </c>
      <c r="B5" s="224"/>
      <c r="C5" s="224"/>
      <c r="D5" s="224"/>
      <c r="E5" s="189"/>
      <c r="F5" s="186"/>
      <c r="G5" s="186"/>
    </row>
    <row r="6" spans="1:8" x14ac:dyDescent="0.2">
      <c r="A6" s="224" t="s">
        <v>491</v>
      </c>
      <c r="B6" s="224"/>
      <c r="C6" s="224"/>
      <c r="D6" s="224"/>
      <c r="E6" s="186"/>
      <c r="F6" s="186"/>
      <c r="G6" s="186"/>
    </row>
    <row r="7" spans="1:8" x14ac:dyDescent="0.2">
      <c r="A7" s="224">
        <v>2021</v>
      </c>
      <c r="B7" s="224"/>
      <c r="C7" s="224"/>
      <c r="D7" s="224"/>
      <c r="E7" s="186"/>
      <c r="F7" s="186"/>
      <c r="G7" s="186"/>
    </row>
    <row r="8" spans="1:8" x14ac:dyDescent="0.2">
      <c r="A8" s="224" t="s">
        <v>6</v>
      </c>
      <c r="B8" s="224"/>
      <c r="C8" s="224"/>
      <c r="D8" s="224"/>
      <c r="E8" s="186"/>
      <c r="F8" s="186"/>
      <c r="G8" s="186"/>
    </row>
    <row r="9" spans="1:8" ht="13.5" thickBot="1" x14ac:dyDescent="0.25"/>
    <row r="10" spans="1:8" ht="14.25" thickTop="1" thickBot="1" x14ac:dyDescent="0.25">
      <c r="A10" s="182" t="s">
        <v>1</v>
      </c>
      <c r="B10" s="182" t="s">
        <v>328</v>
      </c>
      <c r="C10" s="182" t="s">
        <v>330</v>
      </c>
      <c r="D10" s="182" t="s">
        <v>42</v>
      </c>
      <c r="E10" s="183"/>
      <c r="F10" s="183"/>
      <c r="G10" s="183"/>
      <c r="H10" s="183"/>
    </row>
    <row r="11" spans="1:8" s="23" customFormat="1" ht="13.5" thickTop="1" x14ac:dyDescent="0.2">
      <c r="A11" s="184"/>
      <c r="B11" s="22"/>
      <c r="C11" s="22"/>
      <c r="D11" s="22"/>
      <c r="E11" s="22"/>
      <c r="F11" s="22"/>
      <c r="G11" s="22"/>
      <c r="H11" s="22"/>
    </row>
    <row r="12" spans="1:8" s="23" customFormat="1" x14ac:dyDescent="0.2">
      <c r="A12" s="10" t="s">
        <v>46</v>
      </c>
      <c r="B12" s="12">
        <v>362.11054776999998</v>
      </c>
      <c r="C12" s="12">
        <v>6602.2283693500003</v>
      </c>
      <c r="D12" s="22">
        <f>SUM(B12:C12)</f>
        <v>6964.3389171200006</v>
      </c>
      <c r="E12" s="22"/>
      <c r="F12" s="22"/>
      <c r="G12" s="22"/>
      <c r="H12" s="22"/>
    </row>
    <row r="13" spans="1:8" s="23" customFormat="1" x14ac:dyDescent="0.2">
      <c r="A13" s="10" t="s">
        <v>47</v>
      </c>
      <c r="B13" s="12">
        <v>362.11054776999998</v>
      </c>
      <c r="C13" s="12">
        <v>6602.2283693500003</v>
      </c>
      <c r="D13" s="22">
        <f t="shared" ref="D13:D69" si="0">SUM(B13:C13)</f>
        <v>6964.3389171200006</v>
      </c>
      <c r="E13" s="22"/>
      <c r="F13" s="22"/>
      <c r="G13" s="22"/>
      <c r="H13" s="22"/>
    </row>
    <row r="14" spans="1:8" s="87" customFormat="1" x14ac:dyDescent="0.2">
      <c r="A14" s="10" t="s">
        <v>48</v>
      </c>
      <c r="B14" s="12">
        <v>323.54673434</v>
      </c>
      <c r="C14" s="12">
        <v>6158.7003702299999</v>
      </c>
      <c r="D14" s="22">
        <f t="shared" si="0"/>
        <v>6482.2471045699995</v>
      </c>
      <c r="E14" s="29"/>
      <c r="F14" s="29"/>
      <c r="G14" s="29"/>
      <c r="H14" s="29"/>
    </row>
    <row r="15" spans="1:8" s="87" customFormat="1" x14ac:dyDescent="0.2">
      <c r="A15" s="4" t="s">
        <v>49</v>
      </c>
      <c r="B15" s="7">
        <v>213.61444573</v>
      </c>
      <c r="C15" s="7">
        <v>2358.4332540199998</v>
      </c>
      <c r="D15" s="22">
        <f t="shared" si="0"/>
        <v>2572.04769975</v>
      </c>
      <c r="E15" s="29"/>
      <c r="F15" s="29"/>
      <c r="G15" s="29"/>
      <c r="H15" s="29"/>
    </row>
    <row r="16" spans="1:8" s="87" customFormat="1" x14ac:dyDescent="0.2">
      <c r="A16" s="4" t="s">
        <v>50</v>
      </c>
      <c r="B16" s="7">
        <v>37.921989000000004</v>
      </c>
      <c r="C16" s="7">
        <v>430.33975721000002</v>
      </c>
      <c r="D16" s="22">
        <f t="shared" si="0"/>
        <v>468.26174621000001</v>
      </c>
      <c r="E16" s="29"/>
      <c r="F16" s="29"/>
      <c r="G16" s="29"/>
      <c r="H16" s="29"/>
    </row>
    <row r="17" spans="1:8" s="87" customFormat="1" x14ac:dyDescent="0.2">
      <c r="A17" s="4" t="s">
        <v>51</v>
      </c>
      <c r="B17" s="7">
        <v>9.7191379999999992</v>
      </c>
      <c r="C17" s="7">
        <v>110.13659411</v>
      </c>
      <c r="D17" s="22">
        <f t="shared" si="0"/>
        <v>119.85573211000001</v>
      </c>
      <c r="E17" s="29"/>
      <c r="F17" s="29"/>
      <c r="G17" s="29"/>
      <c r="H17" s="29"/>
    </row>
    <row r="18" spans="1:8" s="87" customFormat="1" x14ac:dyDescent="0.2">
      <c r="A18" s="4" t="s">
        <v>52</v>
      </c>
      <c r="B18" s="7">
        <v>28.202850999999999</v>
      </c>
      <c r="C18" s="7">
        <v>320.20316309999998</v>
      </c>
      <c r="D18" s="22">
        <f t="shared" si="0"/>
        <v>348.40601409999999</v>
      </c>
      <c r="E18" s="29"/>
      <c r="F18" s="29"/>
      <c r="G18" s="29"/>
      <c r="H18" s="29"/>
    </row>
    <row r="19" spans="1:8" s="87" customFormat="1" x14ac:dyDescent="0.2">
      <c r="A19" s="4" t="s">
        <v>53</v>
      </c>
      <c r="B19" s="7">
        <v>54.974730710000003</v>
      </c>
      <c r="C19" s="7">
        <v>3129.47535724</v>
      </c>
      <c r="D19" s="22">
        <f t="shared" si="0"/>
        <v>3184.4500879500001</v>
      </c>
      <c r="E19" s="29"/>
      <c r="F19" s="29"/>
      <c r="G19" s="29"/>
      <c r="H19" s="29"/>
    </row>
    <row r="20" spans="1:8" s="87" customFormat="1" x14ac:dyDescent="0.2">
      <c r="A20" s="10" t="s">
        <v>54</v>
      </c>
      <c r="B20" s="12">
        <v>0</v>
      </c>
      <c r="C20" s="12">
        <v>0</v>
      </c>
      <c r="D20" s="22">
        <f t="shared" si="0"/>
        <v>0</v>
      </c>
      <c r="E20" s="29"/>
      <c r="F20" s="29"/>
      <c r="G20" s="29"/>
      <c r="H20" s="29"/>
    </row>
    <row r="21" spans="1:8" s="87" customFormat="1" x14ac:dyDescent="0.2">
      <c r="A21" s="10" t="s">
        <v>55</v>
      </c>
      <c r="B21" s="12">
        <v>0</v>
      </c>
      <c r="C21" s="12">
        <v>0</v>
      </c>
      <c r="D21" s="22">
        <f t="shared" si="0"/>
        <v>0</v>
      </c>
      <c r="E21" s="29"/>
      <c r="F21" s="29"/>
      <c r="G21" s="29"/>
      <c r="H21" s="29"/>
    </row>
    <row r="22" spans="1:8" s="23" customFormat="1" x14ac:dyDescent="0.2">
      <c r="A22" s="4" t="s">
        <v>44</v>
      </c>
      <c r="B22" s="7">
        <v>0</v>
      </c>
      <c r="C22" s="7">
        <v>0</v>
      </c>
      <c r="D22" s="22">
        <f t="shared" si="0"/>
        <v>0</v>
      </c>
      <c r="E22" s="22"/>
      <c r="F22" s="22"/>
      <c r="G22" s="22"/>
      <c r="H22" s="22"/>
    </row>
    <row r="23" spans="1:8" s="23" customFormat="1" x14ac:dyDescent="0.2">
      <c r="A23" s="4" t="s">
        <v>43</v>
      </c>
      <c r="B23" s="7">
        <v>0</v>
      </c>
      <c r="C23" s="7">
        <v>0</v>
      </c>
      <c r="D23" s="22">
        <f t="shared" si="0"/>
        <v>0</v>
      </c>
      <c r="E23" s="22"/>
      <c r="F23" s="22"/>
      <c r="G23" s="22"/>
      <c r="H23" s="22"/>
    </row>
    <row r="24" spans="1:8" s="87" customFormat="1" x14ac:dyDescent="0.2">
      <c r="A24" s="4" t="s">
        <v>45</v>
      </c>
      <c r="B24" s="7">
        <v>0</v>
      </c>
      <c r="C24" s="7">
        <v>0</v>
      </c>
      <c r="D24" s="22">
        <f t="shared" si="0"/>
        <v>0</v>
      </c>
      <c r="E24" s="29"/>
      <c r="F24" s="29"/>
      <c r="G24" s="29"/>
      <c r="H24" s="29"/>
    </row>
    <row r="25" spans="1:8" s="87" customFormat="1" x14ac:dyDescent="0.2">
      <c r="A25" s="4" t="s">
        <v>56</v>
      </c>
      <c r="B25" s="7">
        <v>0</v>
      </c>
      <c r="C25" s="7">
        <v>0</v>
      </c>
      <c r="D25" s="22">
        <f t="shared" si="0"/>
        <v>0</v>
      </c>
      <c r="E25" s="29"/>
      <c r="F25" s="29"/>
      <c r="G25" s="29"/>
      <c r="H25" s="29"/>
    </row>
    <row r="26" spans="1:8" s="87" customFormat="1" x14ac:dyDescent="0.2">
      <c r="A26" s="10" t="s">
        <v>57</v>
      </c>
      <c r="B26" s="12">
        <v>17.035568900000001</v>
      </c>
      <c r="C26" s="12">
        <v>240.45200176</v>
      </c>
      <c r="D26" s="22">
        <f t="shared" si="0"/>
        <v>257.48757066000002</v>
      </c>
      <c r="E26" s="29"/>
      <c r="F26" s="29"/>
      <c r="G26" s="29"/>
      <c r="H26" s="29"/>
    </row>
    <row r="27" spans="1:8" s="87" customFormat="1" x14ac:dyDescent="0.2">
      <c r="A27" s="4" t="s">
        <v>58</v>
      </c>
      <c r="B27" s="7">
        <v>0</v>
      </c>
      <c r="C27" s="7">
        <v>0</v>
      </c>
      <c r="D27" s="22">
        <f t="shared" si="0"/>
        <v>0</v>
      </c>
      <c r="E27" s="29"/>
      <c r="F27" s="29"/>
      <c r="G27" s="29"/>
      <c r="H27" s="29"/>
    </row>
    <row r="28" spans="1:8" s="23" customFormat="1" x14ac:dyDescent="0.2">
      <c r="A28" s="4" t="s">
        <v>59</v>
      </c>
      <c r="B28" s="7">
        <v>0</v>
      </c>
      <c r="C28" s="7">
        <v>0</v>
      </c>
      <c r="D28" s="22">
        <f t="shared" si="0"/>
        <v>0</v>
      </c>
      <c r="E28" s="22"/>
      <c r="F28" s="22"/>
      <c r="G28" s="22"/>
      <c r="H28" s="22"/>
    </row>
    <row r="29" spans="1:8" s="87" customFormat="1" ht="24" x14ac:dyDescent="0.2">
      <c r="A29" s="4" t="s">
        <v>60</v>
      </c>
      <c r="B29" s="7">
        <v>0</v>
      </c>
      <c r="C29" s="7">
        <v>0</v>
      </c>
      <c r="D29" s="22">
        <f t="shared" si="0"/>
        <v>0</v>
      </c>
      <c r="E29" s="29"/>
      <c r="F29" s="29"/>
      <c r="G29" s="29"/>
      <c r="H29" s="29"/>
    </row>
    <row r="30" spans="1:8" s="87" customFormat="1" x14ac:dyDescent="0.2">
      <c r="A30" s="4" t="s">
        <v>61</v>
      </c>
      <c r="B30" s="7">
        <v>0</v>
      </c>
      <c r="C30" s="7">
        <v>0</v>
      </c>
      <c r="D30" s="22">
        <f t="shared" si="0"/>
        <v>0</v>
      </c>
      <c r="E30" s="29"/>
      <c r="F30" s="29"/>
      <c r="G30" s="29"/>
      <c r="H30" s="29"/>
    </row>
    <row r="31" spans="1:8" s="87" customFormat="1" x14ac:dyDescent="0.2">
      <c r="A31" s="4" t="s">
        <v>62</v>
      </c>
      <c r="B31" s="7">
        <v>0</v>
      </c>
      <c r="C31" s="7">
        <v>0</v>
      </c>
      <c r="D31" s="22">
        <f t="shared" si="0"/>
        <v>0</v>
      </c>
      <c r="E31" s="29"/>
      <c r="F31" s="29"/>
      <c r="G31" s="29"/>
      <c r="H31" s="29"/>
    </row>
    <row r="32" spans="1:8" s="87" customFormat="1" x14ac:dyDescent="0.2">
      <c r="A32" s="4" t="s">
        <v>63</v>
      </c>
      <c r="B32" s="7">
        <v>0</v>
      </c>
      <c r="C32" s="7">
        <v>0</v>
      </c>
      <c r="D32" s="22">
        <f t="shared" si="0"/>
        <v>0</v>
      </c>
      <c r="E32" s="29"/>
      <c r="F32" s="29"/>
      <c r="G32" s="29"/>
      <c r="H32" s="29"/>
    </row>
    <row r="33" spans="1:8" s="87" customFormat="1" x14ac:dyDescent="0.2">
      <c r="A33" s="4" t="s">
        <v>64</v>
      </c>
      <c r="B33" s="7">
        <v>0</v>
      </c>
      <c r="C33" s="7">
        <v>0</v>
      </c>
      <c r="D33" s="22">
        <f t="shared" si="0"/>
        <v>0</v>
      </c>
      <c r="E33" s="29"/>
      <c r="F33" s="29"/>
      <c r="G33" s="29"/>
      <c r="H33" s="29"/>
    </row>
    <row r="34" spans="1:8" s="87" customFormat="1" x14ac:dyDescent="0.2">
      <c r="A34" s="4" t="s">
        <v>65</v>
      </c>
      <c r="B34" s="7">
        <v>0</v>
      </c>
      <c r="C34" s="7">
        <v>0</v>
      </c>
      <c r="D34" s="22">
        <f t="shared" si="0"/>
        <v>0</v>
      </c>
      <c r="E34" s="29"/>
      <c r="F34" s="29"/>
      <c r="G34" s="29"/>
      <c r="H34" s="29"/>
    </row>
    <row r="35" spans="1:8" s="23" customFormat="1" ht="24" x14ac:dyDescent="0.2">
      <c r="A35" s="4" t="s">
        <v>66</v>
      </c>
      <c r="B35" s="7">
        <v>0</v>
      </c>
      <c r="C35" s="7">
        <v>0</v>
      </c>
      <c r="D35" s="22">
        <f t="shared" si="0"/>
        <v>0</v>
      </c>
      <c r="E35" s="22"/>
      <c r="F35" s="22"/>
      <c r="G35" s="22"/>
      <c r="H35" s="22"/>
    </row>
    <row r="36" spans="1:8" s="23" customFormat="1" x14ac:dyDescent="0.2">
      <c r="A36" s="4" t="s">
        <v>67</v>
      </c>
      <c r="B36" s="7">
        <v>0</v>
      </c>
      <c r="C36" s="7">
        <v>0</v>
      </c>
      <c r="D36" s="22">
        <f t="shared" si="0"/>
        <v>0</v>
      </c>
      <c r="E36" s="22"/>
      <c r="F36" s="22"/>
      <c r="G36" s="22"/>
      <c r="H36" s="22"/>
    </row>
    <row r="37" spans="1:8" s="87" customFormat="1" x14ac:dyDescent="0.2">
      <c r="A37" s="4" t="s">
        <v>68</v>
      </c>
      <c r="B37" s="7">
        <v>0</v>
      </c>
      <c r="C37" s="7">
        <v>0</v>
      </c>
      <c r="D37" s="22">
        <f t="shared" si="0"/>
        <v>0</v>
      </c>
      <c r="E37" s="29"/>
      <c r="F37" s="29"/>
      <c r="G37" s="29"/>
      <c r="H37" s="29"/>
    </row>
    <row r="38" spans="1:8" s="87" customFormat="1" x14ac:dyDescent="0.2">
      <c r="A38" s="4" t="s">
        <v>69</v>
      </c>
      <c r="B38" s="7">
        <v>0</v>
      </c>
      <c r="C38" s="7">
        <v>0</v>
      </c>
      <c r="D38" s="22">
        <f t="shared" si="0"/>
        <v>0</v>
      </c>
      <c r="E38" s="29"/>
      <c r="F38" s="29"/>
      <c r="G38" s="29"/>
      <c r="H38" s="29"/>
    </row>
    <row r="39" spans="1:8" s="23" customFormat="1" ht="24" x14ac:dyDescent="0.2">
      <c r="A39" s="4" t="s">
        <v>70</v>
      </c>
      <c r="B39" s="7">
        <v>0</v>
      </c>
      <c r="C39" s="7">
        <v>0</v>
      </c>
      <c r="D39" s="22">
        <f t="shared" si="0"/>
        <v>0</v>
      </c>
      <c r="E39" s="22"/>
      <c r="F39" s="22"/>
      <c r="G39" s="22"/>
      <c r="H39" s="22"/>
    </row>
    <row r="40" spans="1:8" s="87" customFormat="1" x14ac:dyDescent="0.2">
      <c r="A40" s="4" t="s">
        <v>71</v>
      </c>
      <c r="B40" s="7">
        <v>0</v>
      </c>
      <c r="C40" s="7">
        <v>0</v>
      </c>
      <c r="D40" s="22">
        <f t="shared" si="0"/>
        <v>0</v>
      </c>
      <c r="E40" s="29"/>
      <c r="F40" s="29"/>
      <c r="G40" s="29"/>
      <c r="H40" s="29"/>
    </row>
    <row r="41" spans="1:8" s="87" customFormat="1" x14ac:dyDescent="0.2">
      <c r="A41" s="4" t="s">
        <v>72</v>
      </c>
      <c r="B41" s="7">
        <v>0</v>
      </c>
      <c r="C41" s="7">
        <v>0</v>
      </c>
      <c r="D41" s="22">
        <f t="shared" si="0"/>
        <v>0</v>
      </c>
      <c r="E41" s="29"/>
      <c r="F41" s="29"/>
      <c r="G41" s="29"/>
      <c r="H41" s="29"/>
    </row>
    <row r="42" spans="1:8" s="23" customFormat="1" x14ac:dyDescent="0.2">
      <c r="A42" s="4" t="s">
        <v>73</v>
      </c>
      <c r="B42" s="7">
        <v>17.035568900000001</v>
      </c>
      <c r="C42" s="7">
        <v>240.45200176</v>
      </c>
      <c r="D42" s="22">
        <f t="shared" si="0"/>
        <v>257.48757066000002</v>
      </c>
      <c r="E42" s="22"/>
      <c r="F42" s="22"/>
      <c r="G42" s="22"/>
      <c r="H42" s="22"/>
    </row>
    <row r="43" spans="1:8" s="87" customFormat="1" x14ac:dyDescent="0.2">
      <c r="A43" s="4" t="s">
        <v>74</v>
      </c>
      <c r="B43" s="7">
        <v>0</v>
      </c>
      <c r="C43" s="7">
        <v>0</v>
      </c>
      <c r="D43" s="22">
        <f t="shared" si="0"/>
        <v>0</v>
      </c>
      <c r="E43" s="29"/>
      <c r="F43" s="29"/>
      <c r="G43" s="29"/>
      <c r="H43" s="29"/>
    </row>
    <row r="44" spans="1:8" s="87" customFormat="1" x14ac:dyDescent="0.2">
      <c r="A44" s="4" t="s">
        <v>75</v>
      </c>
      <c r="B44" s="7">
        <v>0</v>
      </c>
      <c r="C44" s="7">
        <v>0</v>
      </c>
      <c r="D44" s="22">
        <f t="shared" si="0"/>
        <v>0</v>
      </c>
      <c r="E44" s="29"/>
      <c r="F44" s="29"/>
      <c r="G44" s="29"/>
      <c r="H44" s="29"/>
    </row>
    <row r="45" spans="1:8" s="87" customFormat="1" x14ac:dyDescent="0.2">
      <c r="A45" s="10" t="s">
        <v>76</v>
      </c>
      <c r="B45" s="12">
        <v>38.563813430000003</v>
      </c>
      <c r="C45" s="12">
        <v>443.52799912</v>
      </c>
      <c r="D45" s="22">
        <f t="shared" si="0"/>
        <v>482.09181254999999</v>
      </c>
      <c r="E45" s="29"/>
      <c r="F45" s="29"/>
      <c r="G45" s="29"/>
      <c r="H45" s="29"/>
    </row>
    <row r="46" spans="1:8" s="23" customFormat="1" x14ac:dyDescent="0.2">
      <c r="A46" s="10" t="s">
        <v>77</v>
      </c>
      <c r="B46" s="12">
        <v>38.563813430000003</v>
      </c>
      <c r="C46" s="12">
        <v>443.52799912</v>
      </c>
      <c r="D46" s="22">
        <f t="shared" si="0"/>
        <v>482.09181254999999</v>
      </c>
      <c r="E46" s="22"/>
      <c r="F46" s="22"/>
      <c r="G46" s="22"/>
      <c r="H46" s="22"/>
    </row>
    <row r="47" spans="1:8" s="87" customFormat="1" x14ac:dyDescent="0.2">
      <c r="A47" s="4" t="s">
        <v>78</v>
      </c>
      <c r="B47" s="7">
        <v>38.563813430000003</v>
      </c>
      <c r="C47" s="7">
        <v>443.52799912</v>
      </c>
      <c r="D47" s="22">
        <f t="shared" si="0"/>
        <v>482.09181254999999</v>
      </c>
      <c r="E47" s="29"/>
      <c r="F47" s="29"/>
      <c r="G47" s="29"/>
      <c r="H47" s="29"/>
    </row>
    <row r="48" spans="1:8" s="87" customFormat="1" x14ac:dyDescent="0.2">
      <c r="A48" s="4" t="s">
        <v>79</v>
      </c>
      <c r="B48" s="7">
        <v>0</v>
      </c>
      <c r="C48" s="7">
        <v>0</v>
      </c>
      <c r="D48" s="22">
        <f t="shared" si="0"/>
        <v>0</v>
      </c>
      <c r="E48" s="29"/>
      <c r="F48" s="29"/>
      <c r="G48" s="29"/>
      <c r="H48" s="29"/>
    </row>
    <row r="49" spans="1:11" s="87" customFormat="1" x14ac:dyDescent="0.2">
      <c r="A49" s="10" t="s">
        <v>80</v>
      </c>
      <c r="B49" s="12">
        <v>0</v>
      </c>
      <c r="C49" s="12">
        <v>0</v>
      </c>
      <c r="D49" s="22">
        <f t="shared" si="0"/>
        <v>0</v>
      </c>
      <c r="E49" s="187"/>
      <c r="F49" s="187"/>
      <c r="G49" s="187"/>
      <c r="H49" s="187"/>
      <c r="I49" s="188"/>
      <c r="J49" s="188"/>
      <c r="K49" s="188"/>
    </row>
    <row r="50" spans="1:11" x14ac:dyDescent="0.2">
      <c r="A50" s="4" t="s">
        <v>81</v>
      </c>
      <c r="B50" s="7">
        <v>0</v>
      </c>
      <c r="C50" s="7">
        <v>0</v>
      </c>
      <c r="D50" s="22">
        <f t="shared" si="0"/>
        <v>0</v>
      </c>
    </row>
    <row r="51" spans="1:11" x14ac:dyDescent="0.2">
      <c r="A51" s="4" t="s">
        <v>82</v>
      </c>
      <c r="B51" s="7">
        <v>0</v>
      </c>
      <c r="C51" s="7">
        <v>0</v>
      </c>
      <c r="D51" s="22">
        <f t="shared" si="0"/>
        <v>0</v>
      </c>
    </row>
    <row r="52" spans="1:11" x14ac:dyDescent="0.2">
      <c r="A52" s="10" t="s">
        <v>83</v>
      </c>
      <c r="B52" s="12">
        <v>0</v>
      </c>
      <c r="C52" s="12">
        <v>0</v>
      </c>
      <c r="D52" s="22">
        <f t="shared" si="0"/>
        <v>0</v>
      </c>
    </row>
    <row r="53" spans="1:11" x14ac:dyDescent="0.2">
      <c r="A53" s="4" t="s">
        <v>58</v>
      </c>
      <c r="B53" s="7">
        <v>0</v>
      </c>
      <c r="C53" s="7">
        <v>0</v>
      </c>
      <c r="D53" s="22">
        <f t="shared" si="0"/>
        <v>0</v>
      </c>
    </row>
    <row r="54" spans="1:11" x14ac:dyDescent="0.2">
      <c r="A54" s="4" t="s">
        <v>84</v>
      </c>
      <c r="B54" s="7">
        <v>0</v>
      </c>
      <c r="C54" s="7">
        <v>0</v>
      </c>
      <c r="D54" s="22">
        <f t="shared" si="0"/>
        <v>0</v>
      </c>
    </row>
    <row r="55" spans="1:11" x14ac:dyDescent="0.2">
      <c r="A55" s="4" t="s">
        <v>63</v>
      </c>
      <c r="B55" s="7">
        <v>0</v>
      </c>
      <c r="C55" s="7">
        <v>0</v>
      </c>
      <c r="D55" s="22">
        <f t="shared" si="0"/>
        <v>0</v>
      </c>
    </row>
    <row r="56" spans="1:11" x14ac:dyDescent="0.2">
      <c r="A56" s="4" t="s">
        <v>65</v>
      </c>
      <c r="B56" s="7">
        <v>0</v>
      </c>
      <c r="C56" s="7">
        <v>0</v>
      </c>
      <c r="D56" s="22">
        <f t="shared" si="0"/>
        <v>0</v>
      </c>
    </row>
    <row r="57" spans="1:11" x14ac:dyDescent="0.2">
      <c r="A57" s="4" t="s">
        <v>85</v>
      </c>
      <c r="B57" s="7">
        <v>0</v>
      </c>
      <c r="C57" s="7">
        <v>0</v>
      </c>
      <c r="D57" s="22">
        <f t="shared" si="0"/>
        <v>0</v>
      </c>
    </row>
    <row r="58" spans="1:11" x14ac:dyDescent="0.2">
      <c r="A58" s="4" t="s">
        <v>86</v>
      </c>
      <c r="B58" s="7">
        <v>0</v>
      </c>
      <c r="C58" s="7">
        <v>0</v>
      </c>
      <c r="D58" s="22">
        <f t="shared" si="0"/>
        <v>0</v>
      </c>
    </row>
    <row r="59" spans="1:11" x14ac:dyDescent="0.2">
      <c r="A59" s="4" t="s">
        <v>67</v>
      </c>
      <c r="B59" s="7">
        <v>0</v>
      </c>
      <c r="C59" s="7">
        <v>0</v>
      </c>
      <c r="D59" s="22">
        <f t="shared" si="0"/>
        <v>0</v>
      </c>
    </row>
    <row r="60" spans="1:11" x14ac:dyDescent="0.2">
      <c r="A60" s="4" t="s">
        <v>87</v>
      </c>
      <c r="B60" s="7">
        <v>0</v>
      </c>
      <c r="C60" s="7">
        <v>0</v>
      </c>
      <c r="D60" s="22">
        <f t="shared" si="0"/>
        <v>0</v>
      </c>
    </row>
    <row r="61" spans="1:11" x14ac:dyDescent="0.2">
      <c r="A61" s="4" t="s">
        <v>69</v>
      </c>
      <c r="B61" s="7">
        <v>0</v>
      </c>
      <c r="C61" s="7">
        <v>0</v>
      </c>
      <c r="D61" s="22">
        <f t="shared" si="0"/>
        <v>0</v>
      </c>
    </row>
    <row r="62" spans="1:11" x14ac:dyDescent="0.2">
      <c r="A62" s="4" t="s">
        <v>71</v>
      </c>
      <c r="B62" s="7">
        <v>0</v>
      </c>
      <c r="C62" s="7">
        <v>0</v>
      </c>
      <c r="D62" s="22">
        <f t="shared" si="0"/>
        <v>0</v>
      </c>
    </row>
    <row r="63" spans="1:11" x14ac:dyDescent="0.2">
      <c r="A63" s="4" t="s">
        <v>72</v>
      </c>
      <c r="B63" s="7">
        <v>0</v>
      </c>
      <c r="C63" s="7">
        <v>0</v>
      </c>
      <c r="D63" s="22">
        <f t="shared" si="0"/>
        <v>0</v>
      </c>
    </row>
    <row r="64" spans="1:11" x14ac:dyDescent="0.2">
      <c r="A64" s="4" t="s">
        <v>88</v>
      </c>
      <c r="B64" s="7">
        <v>0</v>
      </c>
      <c r="C64" s="7">
        <v>0</v>
      </c>
      <c r="D64" s="22">
        <f t="shared" si="0"/>
        <v>0</v>
      </c>
    </row>
    <row r="65" spans="1:4" x14ac:dyDescent="0.2">
      <c r="A65" s="4" t="s">
        <v>73</v>
      </c>
      <c r="B65" s="7">
        <v>0</v>
      </c>
      <c r="C65" s="7">
        <v>0</v>
      </c>
      <c r="D65" s="22">
        <f t="shared" si="0"/>
        <v>0</v>
      </c>
    </row>
    <row r="66" spans="1:4" x14ac:dyDescent="0.2">
      <c r="A66" s="4" t="s">
        <v>74</v>
      </c>
      <c r="B66" s="7">
        <v>0</v>
      </c>
      <c r="C66" s="7">
        <v>0</v>
      </c>
      <c r="D66" s="22">
        <f t="shared" si="0"/>
        <v>0</v>
      </c>
    </row>
    <row r="67" spans="1:4" x14ac:dyDescent="0.2">
      <c r="A67" s="10" t="s">
        <v>89</v>
      </c>
      <c r="B67" s="12">
        <v>0</v>
      </c>
      <c r="C67" s="12">
        <v>0</v>
      </c>
      <c r="D67" s="22">
        <f t="shared" si="0"/>
        <v>0</v>
      </c>
    </row>
    <row r="68" spans="1:4" x14ac:dyDescent="0.2">
      <c r="A68" s="4" t="s">
        <v>90</v>
      </c>
      <c r="B68" s="7">
        <v>0</v>
      </c>
      <c r="C68" s="7">
        <v>0</v>
      </c>
      <c r="D68" s="22">
        <f t="shared" si="0"/>
        <v>0</v>
      </c>
    </row>
    <row r="69" spans="1:4" x14ac:dyDescent="0.2">
      <c r="A69" s="4" t="s">
        <v>91</v>
      </c>
      <c r="B69" s="7">
        <v>0</v>
      </c>
      <c r="C69" s="7">
        <v>0</v>
      </c>
      <c r="D69" s="22">
        <f t="shared" si="0"/>
        <v>0</v>
      </c>
    </row>
    <row r="70" spans="1:4" ht="13.5" thickBot="1" x14ac:dyDescent="0.25">
      <c r="A70" s="52"/>
      <c r="B70" s="5"/>
      <c r="C70" s="5"/>
      <c r="D70" s="22"/>
    </row>
    <row r="71" spans="1:4" ht="13.5" thickTop="1" x14ac:dyDescent="0.2">
      <c r="A71" s="52"/>
      <c r="B71" s="52"/>
      <c r="C71" s="52"/>
      <c r="D71" s="22"/>
    </row>
    <row r="72" spans="1:4" x14ac:dyDescent="0.2">
      <c r="A72" s="52"/>
      <c r="B72" s="52"/>
      <c r="C72" s="52"/>
      <c r="D72" s="52"/>
    </row>
    <row r="73" spans="1:4" x14ac:dyDescent="0.2">
      <c r="A73" s="52"/>
      <c r="B73" s="52"/>
      <c r="C73" s="52"/>
      <c r="D73" s="52"/>
    </row>
    <row r="74" spans="1:4" x14ac:dyDescent="0.2">
      <c r="A74" s="52"/>
      <c r="B74" s="52"/>
      <c r="C74" s="52"/>
      <c r="D74" s="52"/>
    </row>
    <row r="75" spans="1:4" x14ac:dyDescent="0.2">
      <c r="A75" s="52"/>
      <c r="B75" s="52"/>
      <c r="C75" s="52"/>
      <c r="D75" s="52"/>
    </row>
    <row r="76" spans="1:4" x14ac:dyDescent="0.2">
      <c r="A76" s="52"/>
      <c r="B76" s="52"/>
      <c r="C76" s="52"/>
      <c r="D76" s="52"/>
    </row>
    <row r="77" spans="1:4" x14ac:dyDescent="0.2">
      <c r="A77" s="52"/>
      <c r="B77" s="52"/>
      <c r="C77" s="52"/>
      <c r="D77" s="52"/>
    </row>
    <row r="78" spans="1:4" x14ac:dyDescent="0.2">
      <c r="A78" s="52"/>
      <c r="B78" s="52"/>
      <c r="C78" s="52"/>
      <c r="D78" s="52"/>
    </row>
    <row r="79" spans="1:4" x14ac:dyDescent="0.2">
      <c r="A79" s="52"/>
      <c r="B79" s="52"/>
      <c r="C79" s="52"/>
      <c r="D79" s="52"/>
    </row>
    <row r="80" spans="1:4" x14ac:dyDescent="0.2">
      <c r="A80" s="52"/>
      <c r="B80" s="52"/>
      <c r="C80" s="52"/>
      <c r="D80" s="52"/>
    </row>
    <row r="81" spans="1:4" x14ac:dyDescent="0.2">
      <c r="A81" s="52"/>
      <c r="B81" s="52"/>
      <c r="C81" s="52"/>
      <c r="D81" s="52"/>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B4BAD-DDBB-42A1-AD52-1674EC0D4206}">
  <sheetPr>
    <tabColor rgb="FF00B0F0"/>
  </sheetPr>
  <dimension ref="A18:G71"/>
  <sheetViews>
    <sheetView workbookViewId="0">
      <selection activeCell="L22" sqref="L22"/>
    </sheetView>
  </sheetViews>
  <sheetFormatPr baseColWidth="10" defaultColWidth="11.42578125" defaultRowHeight="15" x14ac:dyDescent="0.25"/>
  <cols>
    <col min="1" max="6" width="11.42578125" style="178"/>
    <col min="7" max="7" width="14.140625" style="178" customWidth="1"/>
    <col min="8" max="16384" width="11.42578125" style="178"/>
  </cols>
  <sheetData>
    <row r="18" spans="1:7" ht="99.75" customHeight="1" x14ac:dyDescent="0.25">
      <c r="A18" s="226" t="s">
        <v>101</v>
      </c>
      <c r="B18" s="226"/>
      <c r="C18" s="226"/>
      <c r="D18" s="226"/>
      <c r="E18" s="226"/>
      <c r="F18" s="226"/>
      <c r="G18" s="226"/>
    </row>
    <row r="20" spans="1:7" ht="46.5" x14ac:dyDescent="0.7">
      <c r="A20" s="223"/>
      <c r="B20" s="223"/>
      <c r="C20" s="223"/>
      <c r="D20" s="223"/>
      <c r="E20" s="223"/>
      <c r="F20" s="223"/>
      <c r="G20" s="223"/>
    </row>
    <row r="71" spans="2:2" x14ac:dyDescent="0.25">
      <c r="B71" s="179"/>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71"/>
  <sheetViews>
    <sheetView showGridLines="0" defaultGridColor="0" colorId="60" workbookViewId="0">
      <pane xSplit="1" ySplit="10" topLeftCell="Y11" activePane="bottomRight" state="frozen"/>
      <selection pane="topRight" activeCell="B1" sqref="B1"/>
      <selection pane="bottomLeft" activeCell="A11" sqref="A11"/>
      <selection pane="bottomRight" activeCell="AK10" sqref="AK10"/>
    </sheetView>
  </sheetViews>
  <sheetFormatPr baseColWidth="10" defaultColWidth="11.42578125" defaultRowHeight="12.75" x14ac:dyDescent="0.2"/>
  <cols>
    <col min="1" max="1" width="51.140625" style="2" bestFit="1" customWidth="1"/>
    <col min="2" max="2" width="11" style="2" bestFit="1" customWidth="1"/>
    <col min="3" max="4" width="11.42578125" style="2"/>
    <col min="5" max="5" width="11.140625" style="2" bestFit="1" customWidth="1"/>
    <col min="6" max="6" width="11.42578125" style="2"/>
    <col min="7" max="7" width="9.5703125" style="2" bestFit="1" customWidth="1"/>
    <col min="8" max="8" width="11.140625" style="2" bestFit="1" customWidth="1"/>
    <col min="9" max="9" width="11.42578125" style="2" bestFit="1" customWidth="1"/>
    <col min="10" max="11" width="11.42578125" style="2"/>
    <col min="12" max="12" width="11.85546875" style="2" bestFit="1" customWidth="1"/>
    <col min="13" max="13" width="11" style="2" bestFit="1" customWidth="1"/>
    <col min="14" max="14" width="11.85546875" style="2" bestFit="1" customWidth="1"/>
    <col min="15" max="15" width="10.85546875" style="2" bestFit="1" customWidth="1"/>
    <col min="16" max="16" width="11.140625" style="2" bestFit="1" customWidth="1"/>
    <col min="17" max="17" width="10.5703125" style="2" bestFit="1" customWidth="1"/>
    <col min="18" max="18" width="10.85546875" style="2" bestFit="1" customWidth="1"/>
    <col min="19" max="19" width="11.140625" style="2" bestFit="1" customWidth="1"/>
    <col min="20" max="21" width="10.85546875" style="2" bestFit="1" customWidth="1"/>
    <col min="22" max="22" width="12.42578125" style="2" bestFit="1" customWidth="1"/>
    <col min="23" max="23" width="10.85546875" style="2" bestFit="1" customWidth="1"/>
    <col min="24" max="24" width="12.42578125" style="2" bestFit="1" customWidth="1"/>
    <col min="25" max="27" width="10.85546875" style="2" bestFit="1" customWidth="1"/>
    <col min="28" max="29" width="11.42578125" style="2"/>
    <col min="30" max="30" width="11.85546875" style="2" bestFit="1" customWidth="1"/>
    <col min="31" max="31" width="11.140625" style="2" bestFit="1" customWidth="1"/>
    <col min="32" max="32" width="10.140625" style="2" bestFit="1" customWidth="1"/>
    <col min="33" max="33" width="10.85546875" style="2" bestFit="1" customWidth="1"/>
    <col min="34" max="34" width="11.140625" style="2" bestFit="1" customWidth="1"/>
    <col min="35" max="35" width="10.5703125" style="2" bestFit="1" customWidth="1"/>
    <col min="36" max="36" width="10" style="2" bestFit="1" customWidth="1"/>
    <col min="37" max="37" width="12.85546875" style="2" bestFit="1" customWidth="1"/>
    <col min="38" max="16384" width="11.42578125" style="2"/>
  </cols>
  <sheetData>
    <row r="1" spans="1:37" x14ac:dyDescent="0.2">
      <c r="A1" s="1" t="s">
        <v>0</v>
      </c>
    </row>
    <row r="2" spans="1:37" x14ac:dyDescent="0.2">
      <c r="A2" s="1" t="s">
        <v>2</v>
      </c>
    </row>
    <row r="3" spans="1:37" x14ac:dyDescent="0.2">
      <c r="A3" s="1" t="s">
        <v>3</v>
      </c>
    </row>
    <row r="5" spans="1:37" x14ac:dyDescent="0.2">
      <c r="A5" s="8" t="s">
        <v>4</v>
      </c>
      <c r="B5" s="8"/>
      <c r="C5" s="8"/>
      <c r="D5" s="8"/>
      <c r="E5" s="8"/>
      <c r="F5" s="8"/>
      <c r="G5" s="8"/>
      <c r="H5" s="8"/>
    </row>
    <row r="6" spans="1:37" x14ac:dyDescent="0.2">
      <c r="A6" s="8" t="s">
        <v>5</v>
      </c>
      <c r="B6" s="219" t="s">
        <v>505</v>
      </c>
      <c r="C6" s="219"/>
      <c r="D6" s="219"/>
      <c r="E6" s="8"/>
      <c r="F6" s="8"/>
      <c r="G6" s="8"/>
      <c r="H6" s="8"/>
    </row>
    <row r="7" spans="1:37" x14ac:dyDescent="0.2">
      <c r="A7" s="8">
        <v>2021</v>
      </c>
      <c r="B7" s="8"/>
      <c r="C7" s="8"/>
      <c r="D7" s="8"/>
      <c r="E7" s="8"/>
      <c r="F7" s="8"/>
      <c r="G7" s="8"/>
      <c r="H7" s="8"/>
    </row>
    <row r="8" spans="1:37" x14ac:dyDescent="0.2">
      <c r="A8" s="8" t="s">
        <v>6</v>
      </c>
      <c r="B8" s="8"/>
      <c r="C8" s="8"/>
      <c r="D8" s="8"/>
      <c r="E8" s="8"/>
      <c r="F8" s="8"/>
      <c r="G8" s="8"/>
      <c r="H8" s="8"/>
    </row>
    <row r="9" spans="1:37" ht="13.5" thickBot="1" x14ac:dyDescent="0.25"/>
    <row r="10" spans="1:37" s="202" customFormat="1" ht="85.5" thickTop="1" thickBot="1" x14ac:dyDescent="0.25">
      <c r="A10" s="3" t="s">
        <v>1</v>
      </c>
      <c r="B10" s="3" t="s">
        <v>7</v>
      </c>
      <c r="C10" s="3" t="s">
        <v>8</v>
      </c>
      <c r="D10" s="3" t="s">
        <v>9</v>
      </c>
      <c r="E10" s="3" t="s">
        <v>10</v>
      </c>
      <c r="F10" s="3" t="s">
        <v>11</v>
      </c>
      <c r="G10" s="3" t="s">
        <v>12</v>
      </c>
      <c r="H10" s="3" t="s">
        <v>13</v>
      </c>
      <c r="I10" s="3" t="s">
        <v>14</v>
      </c>
      <c r="J10" s="3" t="s">
        <v>15</v>
      </c>
      <c r="K10" s="3" t="s">
        <v>16</v>
      </c>
      <c r="L10" s="3" t="s">
        <v>17</v>
      </c>
      <c r="M10" s="3" t="s">
        <v>18</v>
      </c>
      <c r="N10" s="3" t="s">
        <v>19</v>
      </c>
      <c r="O10" s="3" t="s">
        <v>20</v>
      </c>
      <c r="P10" s="3" t="s">
        <v>21</v>
      </c>
      <c r="Q10" s="3" t="s">
        <v>22</v>
      </c>
      <c r="R10" s="3" t="s">
        <v>23</v>
      </c>
      <c r="S10" s="3" t="s">
        <v>24</v>
      </c>
      <c r="T10" s="3" t="s">
        <v>25</v>
      </c>
      <c r="U10" s="3" t="s">
        <v>26</v>
      </c>
      <c r="V10" s="3" t="s">
        <v>27</v>
      </c>
      <c r="W10" s="3" t="s">
        <v>28</v>
      </c>
      <c r="X10" s="3" t="s">
        <v>29</v>
      </c>
      <c r="Y10" s="3" t="s">
        <v>30</v>
      </c>
      <c r="Z10" s="3" t="s">
        <v>31</v>
      </c>
      <c r="AA10" s="3" t="s">
        <v>32</v>
      </c>
      <c r="AB10" s="3" t="s">
        <v>33</v>
      </c>
      <c r="AC10" s="3" t="s">
        <v>34</v>
      </c>
      <c r="AD10" s="3" t="s">
        <v>35</v>
      </c>
      <c r="AE10" s="3" t="s">
        <v>36</v>
      </c>
      <c r="AF10" s="3" t="s">
        <v>37</v>
      </c>
      <c r="AG10" s="3" t="s">
        <v>38</v>
      </c>
      <c r="AH10" s="3" t="s">
        <v>39</v>
      </c>
      <c r="AI10" s="3" t="s">
        <v>40</v>
      </c>
      <c r="AJ10" s="3" t="s">
        <v>41</v>
      </c>
      <c r="AK10" s="3" t="s">
        <v>42</v>
      </c>
    </row>
    <row r="11" spans="1:37" s="7" customFormat="1" ht="13.5" thickTop="1" x14ac:dyDescent="0.2">
      <c r="A11" s="4"/>
      <c r="B11" s="6"/>
      <c r="C11" s="6"/>
      <c r="D11" s="6"/>
      <c r="E11" s="6"/>
      <c r="F11" s="6"/>
      <c r="G11" s="6"/>
      <c r="H11" s="6"/>
      <c r="I11" s="6"/>
    </row>
    <row r="12" spans="1:37" s="12" customFormat="1" x14ac:dyDescent="0.2">
      <c r="A12" s="10" t="s">
        <v>46</v>
      </c>
      <c r="B12" s="11">
        <v>220998.29931472999</v>
      </c>
      <c r="C12" s="11">
        <v>13490.15906235</v>
      </c>
      <c r="D12" s="11">
        <v>11361.93906832</v>
      </c>
      <c r="E12" s="11">
        <v>39459.180541440001</v>
      </c>
      <c r="F12" s="11">
        <v>1899977.09972988</v>
      </c>
      <c r="G12" s="11">
        <v>616439.75653863</v>
      </c>
      <c r="H12" s="11">
        <v>290781.43238833197</v>
      </c>
      <c r="I12" s="11">
        <v>8697.1663296400002</v>
      </c>
      <c r="J12" s="12">
        <v>37665.548946559997</v>
      </c>
      <c r="K12" s="12">
        <v>6964.3389171199997</v>
      </c>
      <c r="L12" s="12">
        <v>2109427.5219024229</v>
      </c>
      <c r="M12" s="12">
        <v>210923.62468001631</v>
      </c>
      <c r="N12" s="12">
        <v>2417175.3456749059</v>
      </c>
      <c r="O12" s="12">
        <v>363418.89996510802</v>
      </c>
      <c r="P12" s="12">
        <v>591026.09923127096</v>
      </c>
      <c r="Q12" s="12">
        <v>20264.478013799999</v>
      </c>
      <c r="R12" s="12">
        <v>31052.755773589</v>
      </c>
      <c r="S12" s="12">
        <v>7796.9591211814004</v>
      </c>
      <c r="T12" s="12">
        <v>589707.54807139805</v>
      </c>
      <c r="U12" s="12">
        <v>95393.332399999999</v>
      </c>
      <c r="V12" s="12">
        <v>1871591.3394277401</v>
      </c>
      <c r="W12" s="12">
        <v>55683.116455709998</v>
      </c>
      <c r="X12" s="12">
        <v>2576193.6634996198</v>
      </c>
      <c r="Y12" s="12">
        <v>345929.06195851002</v>
      </c>
      <c r="Z12" s="12">
        <v>15121.371546840001</v>
      </c>
      <c r="AA12" s="12">
        <v>208297.02084965989</v>
      </c>
      <c r="AB12" s="12">
        <v>31752.593147889998</v>
      </c>
      <c r="AC12" s="12">
        <v>378220.52091188001</v>
      </c>
      <c r="AD12" s="12">
        <v>2257666.6466515702</v>
      </c>
      <c r="AE12" s="12">
        <v>215561.82593972</v>
      </c>
      <c r="AF12" s="12">
        <v>539654.913958736</v>
      </c>
      <c r="AG12" s="12">
        <v>182150.24</v>
      </c>
      <c r="AH12" s="12">
        <v>2871.5604237699999</v>
      </c>
      <c r="AI12" s="12">
        <v>67509.621816040002</v>
      </c>
      <c r="AJ12" s="12">
        <v>41251.644899999897</v>
      </c>
      <c r="AK12" s="12">
        <v>18371476.627158381</v>
      </c>
    </row>
    <row r="13" spans="1:37" s="12" customFormat="1" x14ac:dyDescent="0.2">
      <c r="A13" s="10" t="s">
        <v>47</v>
      </c>
      <c r="B13" s="11">
        <v>216493.11712276001</v>
      </c>
      <c r="C13" s="11">
        <v>13490.15906235</v>
      </c>
      <c r="D13" s="11">
        <v>11361.93906832</v>
      </c>
      <c r="E13" s="11">
        <v>39459.180541440001</v>
      </c>
      <c r="F13" s="11">
        <v>1899977.09972988</v>
      </c>
      <c r="G13" s="11">
        <v>616439.75653863</v>
      </c>
      <c r="H13" s="11">
        <v>290781.43238833197</v>
      </c>
      <c r="I13" s="11">
        <v>8697.1663296400002</v>
      </c>
      <c r="J13" s="12">
        <v>37665.548946559997</v>
      </c>
      <c r="K13" s="12">
        <v>6964.3389171199997</v>
      </c>
      <c r="L13" s="12">
        <v>2177120.3739351928</v>
      </c>
      <c r="M13" s="12">
        <v>210645.24933962629</v>
      </c>
      <c r="N13" s="12">
        <v>2476780.6658621561</v>
      </c>
      <c r="O13" s="12">
        <v>363418.89996510802</v>
      </c>
      <c r="P13" s="12">
        <v>591026.09923127096</v>
      </c>
      <c r="Q13" s="12">
        <v>20264.478013799999</v>
      </c>
      <c r="R13" s="12">
        <v>22938.862146268999</v>
      </c>
      <c r="S13" s="12">
        <v>7796.9591211814004</v>
      </c>
      <c r="T13" s="12">
        <v>589806.774978942</v>
      </c>
      <c r="U13" s="12">
        <v>95393.332399999999</v>
      </c>
      <c r="V13" s="12">
        <v>1868152.8128448101</v>
      </c>
      <c r="W13" s="12">
        <v>55683.116455709998</v>
      </c>
      <c r="X13" s="12">
        <v>2580729.1479093102</v>
      </c>
      <c r="Y13" s="12">
        <v>345936.47181448998</v>
      </c>
      <c r="Z13" s="12">
        <v>15121.371546840001</v>
      </c>
      <c r="AA13" s="12">
        <v>209740.13686595991</v>
      </c>
      <c r="AB13" s="12">
        <v>31752.593147889998</v>
      </c>
      <c r="AC13" s="12">
        <v>378220.52091188001</v>
      </c>
      <c r="AD13" s="12">
        <v>2257684.5779192802</v>
      </c>
      <c r="AE13" s="12">
        <v>215518.52859248</v>
      </c>
      <c r="AF13" s="12">
        <v>539950.74058452202</v>
      </c>
      <c r="AG13" s="12">
        <v>182217.22</v>
      </c>
      <c r="AH13" s="12">
        <v>2871.5604237699999</v>
      </c>
      <c r="AI13" s="12">
        <v>67509.621816040002</v>
      </c>
      <c r="AJ13" s="12">
        <v>41313.375516069602</v>
      </c>
      <c r="AK13" s="12">
        <v>18488923.229987629</v>
      </c>
    </row>
    <row r="14" spans="1:37" s="12" customFormat="1" x14ac:dyDescent="0.2">
      <c r="A14" s="10" t="s">
        <v>48</v>
      </c>
      <c r="B14" s="11">
        <v>212972.05724818999</v>
      </c>
      <c r="C14" s="11">
        <v>13209.910866620001</v>
      </c>
      <c r="D14" s="11">
        <v>6328.3915238199997</v>
      </c>
      <c r="E14" s="11">
        <v>37128.092051439999</v>
      </c>
      <c r="F14" s="11">
        <v>1899977.09972988</v>
      </c>
      <c r="G14" s="11">
        <v>587006.23496131005</v>
      </c>
      <c r="H14" s="11">
        <v>279496.42728407198</v>
      </c>
      <c r="I14" s="11">
        <v>8615.7853646399999</v>
      </c>
      <c r="J14" s="12">
        <v>35919.249127290001</v>
      </c>
      <c r="K14" s="12">
        <v>6482.2471045700004</v>
      </c>
      <c r="L14" s="12">
        <v>2074090.892634243</v>
      </c>
      <c r="M14" s="12">
        <v>190282.9550958313</v>
      </c>
      <c r="N14" s="12">
        <v>2390386.1992717469</v>
      </c>
      <c r="O14" s="12">
        <v>114046.732069608</v>
      </c>
      <c r="P14" s="12">
        <v>481598.51498920098</v>
      </c>
      <c r="Q14" s="12">
        <v>19908.50843428</v>
      </c>
      <c r="R14" s="12">
        <v>21389.419877261</v>
      </c>
      <c r="S14" s="12">
        <v>6409.9089884313998</v>
      </c>
      <c r="T14" s="12">
        <v>544780.89699533198</v>
      </c>
      <c r="U14" s="12">
        <v>86544.747099999993</v>
      </c>
      <c r="V14" s="12">
        <v>1814459.50498575</v>
      </c>
      <c r="W14" s="12">
        <v>37661.371999130002</v>
      </c>
      <c r="X14" s="12">
        <v>2580610.6695675598</v>
      </c>
      <c r="Y14" s="12">
        <v>336887.66781299497</v>
      </c>
      <c r="Z14" s="12">
        <v>10286.26699104</v>
      </c>
      <c r="AA14" s="12">
        <v>197346.4968461899</v>
      </c>
      <c r="AB14" s="12">
        <v>31747.796255149999</v>
      </c>
      <c r="AC14" s="12">
        <v>374174.82935820997</v>
      </c>
      <c r="AD14" s="12">
        <v>2136859.82626259</v>
      </c>
      <c r="AE14" s="12">
        <v>16428.754320520002</v>
      </c>
      <c r="AF14" s="12">
        <v>422655.65666272998</v>
      </c>
      <c r="AG14" s="12">
        <v>124521.58</v>
      </c>
      <c r="AH14" s="12">
        <v>2836.1138212300002</v>
      </c>
      <c r="AI14" s="12">
        <v>66657.517615570003</v>
      </c>
      <c r="AJ14" s="12">
        <v>30383.1036672724</v>
      </c>
      <c r="AK14" s="12">
        <v>17200091.426883705</v>
      </c>
    </row>
    <row r="15" spans="1:37" s="7" customFormat="1" x14ac:dyDescent="0.2">
      <c r="A15" s="4" t="s">
        <v>49</v>
      </c>
      <c r="B15" s="6">
        <v>79693.85668343</v>
      </c>
      <c r="C15" s="6">
        <v>8746.8844108800004</v>
      </c>
      <c r="D15" s="6">
        <v>3642.9678076</v>
      </c>
      <c r="E15" s="6">
        <v>22508.56693642</v>
      </c>
      <c r="F15" s="6">
        <v>0</v>
      </c>
      <c r="G15" s="6">
        <v>383601.82703114999</v>
      </c>
      <c r="H15" s="6">
        <v>183541.216625512</v>
      </c>
      <c r="I15" s="6">
        <v>2096.8873945999999</v>
      </c>
      <c r="J15" s="7">
        <v>18995.507237279999</v>
      </c>
      <c r="K15" s="7">
        <v>2572.04769975</v>
      </c>
      <c r="L15" s="7">
        <v>371120.63902666001</v>
      </c>
      <c r="M15" s="7">
        <v>49958.899129529003</v>
      </c>
      <c r="N15" s="7">
        <v>191220.112967722</v>
      </c>
      <c r="O15" s="7">
        <v>48541.019550748002</v>
      </c>
      <c r="P15" s="7">
        <v>119752.18507551</v>
      </c>
      <c r="Q15" s="7">
        <v>6946.0048177500003</v>
      </c>
      <c r="R15" s="7">
        <v>11171.279088371</v>
      </c>
      <c r="S15" s="7">
        <v>3674.8620643700001</v>
      </c>
      <c r="T15" s="7">
        <v>350086.19631956401</v>
      </c>
      <c r="U15" s="7">
        <v>43520.140899999999</v>
      </c>
      <c r="V15" s="7">
        <v>1255046.0507672599</v>
      </c>
      <c r="W15" s="7">
        <v>22294.01324239</v>
      </c>
      <c r="X15" s="7">
        <v>6296.0734488400003</v>
      </c>
      <c r="Y15" s="7">
        <v>37828.051413570996</v>
      </c>
      <c r="Z15" s="7">
        <v>5295.3213179100003</v>
      </c>
      <c r="AA15" s="7">
        <v>13261.452446484</v>
      </c>
      <c r="AB15" s="7">
        <v>21816.29831111</v>
      </c>
      <c r="AC15" s="7">
        <v>65314.535405549999</v>
      </c>
      <c r="AD15" s="7">
        <v>1253906.1879932</v>
      </c>
      <c r="AE15" s="7">
        <v>4678.1599411200004</v>
      </c>
      <c r="AF15" s="7">
        <v>187359.84997919499</v>
      </c>
      <c r="AG15" s="7">
        <v>46110.26</v>
      </c>
      <c r="AH15" s="7">
        <v>1945.3363123500001</v>
      </c>
      <c r="AI15" s="7">
        <v>39263.460531700002</v>
      </c>
      <c r="AJ15" s="7">
        <v>14727.0940491375</v>
      </c>
      <c r="AK15" s="7">
        <v>4876533.2459266633</v>
      </c>
    </row>
    <row r="16" spans="1:37" s="7" customFormat="1" x14ac:dyDescent="0.2">
      <c r="A16" s="4" t="s">
        <v>50</v>
      </c>
      <c r="B16" s="6">
        <v>10643.339505849999</v>
      </c>
      <c r="C16" s="6">
        <v>1400.84266551</v>
      </c>
      <c r="D16" s="6">
        <v>528.86850792999996</v>
      </c>
      <c r="E16" s="6">
        <v>2954.250086</v>
      </c>
      <c r="F16" s="6">
        <v>0</v>
      </c>
      <c r="G16" s="6">
        <v>37554.486118649998</v>
      </c>
      <c r="H16" s="6">
        <v>24817.957100290001</v>
      </c>
      <c r="I16" s="6">
        <v>325.62844430000001</v>
      </c>
      <c r="J16" s="7">
        <v>2535.6313316400001</v>
      </c>
      <c r="K16" s="7">
        <v>468.26174621000001</v>
      </c>
      <c r="L16" s="7">
        <v>65102.37383823</v>
      </c>
      <c r="M16" s="7">
        <v>7268.1387129389996</v>
      </c>
      <c r="N16" s="7">
        <v>34537.080098890998</v>
      </c>
      <c r="O16" s="7">
        <v>6583.7098120999999</v>
      </c>
      <c r="P16" s="7">
        <v>21334.605636980999</v>
      </c>
      <c r="Q16" s="7">
        <v>1247.38653546</v>
      </c>
      <c r="R16" s="7">
        <v>2111.7223687740002</v>
      </c>
      <c r="S16" s="7">
        <v>352.54871276</v>
      </c>
      <c r="T16" s="7">
        <v>38320.153772913</v>
      </c>
      <c r="U16" s="7">
        <v>3924.1529</v>
      </c>
      <c r="V16" s="7">
        <v>112393.79792844001</v>
      </c>
      <c r="W16" s="7">
        <v>2983.6599995500001</v>
      </c>
      <c r="X16" s="7">
        <v>86136.567133999997</v>
      </c>
      <c r="Y16" s="7">
        <v>5041.2564515519998</v>
      </c>
      <c r="Z16" s="7">
        <v>938.17271646999995</v>
      </c>
      <c r="AA16" s="7">
        <v>2039.9242796999999</v>
      </c>
      <c r="AB16" s="7">
        <v>3959.6371205800001</v>
      </c>
      <c r="AC16" s="7">
        <v>9377.7578306399992</v>
      </c>
      <c r="AD16" s="7">
        <v>0</v>
      </c>
      <c r="AE16" s="7">
        <v>1158.9504177900001</v>
      </c>
      <c r="AF16" s="7">
        <v>24264.723372119999</v>
      </c>
      <c r="AG16" s="7">
        <v>8210.6299999999992</v>
      </c>
      <c r="AH16" s="7">
        <v>261.71019699999999</v>
      </c>
      <c r="AI16" s="7">
        <v>5228.3714829999999</v>
      </c>
      <c r="AJ16" s="7">
        <v>2904.14211488</v>
      </c>
      <c r="AK16" s="7">
        <v>526910.43894114997</v>
      </c>
    </row>
    <row r="17" spans="1:37" s="7" customFormat="1" x14ac:dyDescent="0.2">
      <c r="A17" s="4" t="s">
        <v>51</v>
      </c>
      <c r="B17" s="6">
        <v>0</v>
      </c>
      <c r="C17" s="6">
        <v>237.53275004</v>
      </c>
      <c r="D17" s="6">
        <v>40.993494050000002</v>
      </c>
      <c r="E17" s="6">
        <v>0</v>
      </c>
      <c r="F17" s="6">
        <v>0</v>
      </c>
      <c r="G17" s="6">
        <v>49.630955999999998</v>
      </c>
      <c r="H17" s="6">
        <v>107.8694447</v>
      </c>
      <c r="I17" s="6">
        <v>81.761991829999999</v>
      </c>
      <c r="J17" s="7">
        <v>0</v>
      </c>
      <c r="K17" s="7">
        <v>119.85573211000001</v>
      </c>
      <c r="L17" s="7">
        <v>15814.88789367</v>
      </c>
      <c r="M17" s="7">
        <v>775.13071057100001</v>
      </c>
      <c r="N17" s="7">
        <v>13177.98538559</v>
      </c>
      <c r="O17" s="7">
        <v>388.87687331000001</v>
      </c>
      <c r="P17" s="7">
        <v>5466.6987429399996</v>
      </c>
      <c r="Q17" s="7">
        <v>319.79796950999997</v>
      </c>
      <c r="R17" s="7">
        <v>3986.99300696</v>
      </c>
      <c r="S17" s="7">
        <v>0</v>
      </c>
      <c r="T17" s="7">
        <v>0</v>
      </c>
      <c r="U17" s="7">
        <v>0</v>
      </c>
      <c r="V17" s="7">
        <v>58.783971170000001</v>
      </c>
      <c r="W17" s="7">
        <v>0</v>
      </c>
      <c r="X17" s="7">
        <v>0</v>
      </c>
      <c r="Y17" s="7">
        <v>0</v>
      </c>
      <c r="Z17" s="7">
        <v>229.84843961999999</v>
      </c>
      <c r="AA17" s="7">
        <v>211.76031544</v>
      </c>
      <c r="AB17" s="7">
        <v>1015.28711258</v>
      </c>
      <c r="AC17" s="7">
        <v>0</v>
      </c>
      <c r="AD17" s="7">
        <v>0</v>
      </c>
      <c r="AE17" s="7">
        <v>245.69858576999999</v>
      </c>
      <c r="AF17" s="7">
        <v>106.23364712</v>
      </c>
      <c r="AG17" s="7">
        <v>2571.6113669800002</v>
      </c>
      <c r="AH17" s="7">
        <v>17.86460598</v>
      </c>
      <c r="AI17" s="7">
        <v>0</v>
      </c>
      <c r="AJ17" s="7">
        <v>785.94201461</v>
      </c>
      <c r="AK17" s="7">
        <v>37546.044418571</v>
      </c>
    </row>
    <row r="18" spans="1:37" s="7" customFormat="1" x14ac:dyDescent="0.2">
      <c r="A18" s="4" t="s">
        <v>52</v>
      </c>
      <c r="B18" s="6">
        <v>15383.133248849999</v>
      </c>
      <c r="C18" s="6">
        <v>1202.52758447</v>
      </c>
      <c r="D18" s="6">
        <v>499.73935688</v>
      </c>
      <c r="E18" s="6">
        <v>2954.250086</v>
      </c>
      <c r="F18" s="6">
        <v>0</v>
      </c>
      <c r="G18" s="6">
        <v>37504.855162649998</v>
      </c>
      <c r="H18" s="6">
        <v>24710.087655589999</v>
      </c>
      <c r="I18" s="6">
        <v>243.86645247000001</v>
      </c>
      <c r="J18" s="7">
        <v>2535.6313316400001</v>
      </c>
      <c r="K18" s="7">
        <v>348.40601409999999</v>
      </c>
      <c r="L18" s="7">
        <v>49287.485944560001</v>
      </c>
      <c r="M18" s="7">
        <v>6493.0080023680002</v>
      </c>
      <c r="N18" s="7">
        <v>38221.289713300997</v>
      </c>
      <c r="O18" s="7">
        <v>6194.8329387900003</v>
      </c>
      <c r="P18" s="7">
        <v>15867.906894041</v>
      </c>
      <c r="Q18" s="7">
        <v>927.58856594999997</v>
      </c>
      <c r="R18" s="7">
        <v>11781.038013584001</v>
      </c>
      <c r="S18" s="7">
        <v>352.54871276</v>
      </c>
      <c r="T18" s="7">
        <v>38320.153772913</v>
      </c>
      <c r="U18" s="7">
        <v>3924.1529</v>
      </c>
      <c r="V18" s="7">
        <v>152545.01844244299</v>
      </c>
      <c r="W18" s="7">
        <v>2983.6599995500001</v>
      </c>
      <c r="X18" s="7">
        <v>86136.567133999997</v>
      </c>
      <c r="Y18" s="7">
        <v>5059.1144039119999</v>
      </c>
      <c r="Z18" s="7">
        <v>20352.21317685</v>
      </c>
      <c r="AA18" s="7">
        <v>73362.098649812004</v>
      </c>
      <c r="AB18" s="7">
        <v>2944.3500079999999</v>
      </c>
      <c r="AC18" s="7">
        <v>9377.7578306399992</v>
      </c>
      <c r="AD18" s="7">
        <v>9342.6587266400002</v>
      </c>
      <c r="AE18" s="7">
        <v>1174.96202902</v>
      </c>
      <c r="AF18" s="7">
        <v>24158.489724999999</v>
      </c>
      <c r="AG18" s="7">
        <v>7442.6850297999999</v>
      </c>
      <c r="AH18" s="7">
        <v>322.50173690000003</v>
      </c>
      <c r="AI18" s="7">
        <v>5228.3714829999999</v>
      </c>
      <c r="AJ18" s="7">
        <v>2118.2001002699999</v>
      </c>
      <c r="AK18" s="7">
        <v>489364.39452257898</v>
      </c>
    </row>
    <row r="19" spans="1:37" s="7" customFormat="1" x14ac:dyDescent="0.2">
      <c r="A19" s="4" t="s">
        <v>53</v>
      </c>
      <c r="B19" s="6">
        <v>42369.984780439998</v>
      </c>
      <c r="C19" s="6">
        <v>2365.41624022</v>
      </c>
      <c r="D19" s="6">
        <v>1614.6061460999999</v>
      </c>
      <c r="E19" s="6">
        <v>6575.8260564399998</v>
      </c>
      <c r="F19" s="6">
        <v>6947.0274750999997</v>
      </c>
      <c r="G19" s="6">
        <v>84677.994483899995</v>
      </c>
      <c r="H19" s="6">
        <v>49373.993609980003</v>
      </c>
      <c r="I19" s="6">
        <v>3304.89671189</v>
      </c>
      <c r="J19" s="7">
        <v>9191.2339995099992</v>
      </c>
      <c r="K19" s="7">
        <v>3184.4500879500001</v>
      </c>
      <c r="L19" s="7">
        <v>987646.13899311295</v>
      </c>
      <c r="M19" s="7">
        <v>123100.06126772</v>
      </c>
      <c r="N19" s="7">
        <v>1885543.7802390889</v>
      </c>
      <c r="O19" s="7">
        <v>31289.169243939999</v>
      </c>
      <c r="P19" s="7">
        <v>302255.3413033</v>
      </c>
      <c r="Q19" s="7">
        <v>9824.1952886100007</v>
      </c>
      <c r="R19" s="7">
        <v>4669.1963853939997</v>
      </c>
      <c r="S19" s="7">
        <v>1703.9924659400001</v>
      </c>
      <c r="T19" s="7">
        <v>43542.521940049999</v>
      </c>
      <c r="U19" s="7">
        <v>24720.544999999998</v>
      </c>
      <c r="V19" s="7">
        <v>41319.113085539997</v>
      </c>
      <c r="W19" s="7">
        <v>8777.8636911899994</v>
      </c>
      <c r="X19" s="7">
        <v>8316.50309509</v>
      </c>
      <c r="Y19" s="7">
        <v>39198.592461082</v>
      </c>
      <c r="Z19" s="7">
        <v>3461.6184612100001</v>
      </c>
      <c r="AA19" s="7">
        <v>13012.829686108</v>
      </c>
      <c r="AB19" s="7">
        <v>3967.2164646000001</v>
      </c>
      <c r="AC19" s="7">
        <v>31433.266330859999</v>
      </c>
      <c r="AD19" s="7">
        <v>647264.97131088004</v>
      </c>
      <c r="AE19" s="7">
        <v>7159.70953035</v>
      </c>
      <c r="AF19" s="7">
        <v>149635.31827711</v>
      </c>
      <c r="AG19" s="7">
        <v>61521.21</v>
      </c>
      <c r="AH19" s="7">
        <v>486.42681375000001</v>
      </c>
      <c r="AI19" s="7">
        <v>17806.504865210001</v>
      </c>
      <c r="AJ19" s="7">
        <v>10603.3680288122</v>
      </c>
      <c r="AK19" s="7">
        <v>4667864.8838204788</v>
      </c>
    </row>
    <row r="20" spans="1:37" s="12" customFormat="1" x14ac:dyDescent="0.2">
      <c r="A20" s="10" t="s">
        <v>54</v>
      </c>
      <c r="B20" s="11">
        <v>0</v>
      </c>
      <c r="C20" s="11">
        <v>0</v>
      </c>
      <c r="D20" s="11">
        <v>0</v>
      </c>
      <c r="E20" s="11">
        <v>0</v>
      </c>
      <c r="F20" s="11">
        <v>1893030.07225478</v>
      </c>
      <c r="G20" s="11">
        <v>0</v>
      </c>
      <c r="H20" s="11">
        <v>0</v>
      </c>
      <c r="I20" s="11">
        <v>0</v>
      </c>
      <c r="J20" s="12">
        <v>0</v>
      </c>
      <c r="K20" s="12">
        <v>0</v>
      </c>
      <c r="L20" s="12">
        <v>483012.80995892</v>
      </c>
      <c r="M20" s="12">
        <v>272.49047173999998</v>
      </c>
      <c r="N20" s="12">
        <v>216451.274054913</v>
      </c>
      <c r="O20" s="12">
        <v>9941.7803106400006</v>
      </c>
      <c r="P20" s="12">
        <v>14207.54</v>
      </c>
      <c r="Q20" s="12">
        <v>0</v>
      </c>
      <c r="R20" s="12">
        <v>0</v>
      </c>
      <c r="S20" s="12">
        <v>0</v>
      </c>
      <c r="T20" s="12">
        <v>940.32615466499999</v>
      </c>
      <c r="U20" s="12">
        <v>0</v>
      </c>
      <c r="V20" s="12">
        <v>0</v>
      </c>
      <c r="W20" s="12">
        <v>0</v>
      </c>
      <c r="X20" s="12">
        <v>11292.428138789999</v>
      </c>
      <c r="Y20" s="12">
        <v>121.985375703</v>
      </c>
      <c r="Z20" s="12">
        <v>0</v>
      </c>
      <c r="AA20" s="12">
        <v>6.8996618500000002</v>
      </c>
      <c r="AB20" s="12">
        <v>0</v>
      </c>
      <c r="AC20" s="12">
        <v>0</v>
      </c>
      <c r="AD20" s="12">
        <v>7216.3590216499997</v>
      </c>
      <c r="AE20" s="12">
        <v>2960.1910149999999</v>
      </c>
      <c r="AF20" s="12">
        <v>6515.8470493799996</v>
      </c>
      <c r="AG20" s="12">
        <v>4989.16</v>
      </c>
      <c r="AH20" s="12">
        <v>0</v>
      </c>
      <c r="AI20" s="12">
        <v>0</v>
      </c>
      <c r="AJ20" s="12">
        <v>0</v>
      </c>
      <c r="AK20" s="12">
        <v>2650959.1634680312</v>
      </c>
    </row>
    <row r="21" spans="1:37" s="12" customFormat="1" x14ac:dyDescent="0.2">
      <c r="A21" s="10" t="s">
        <v>55</v>
      </c>
      <c r="B21" s="11">
        <v>0</v>
      </c>
      <c r="C21" s="11">
        <v>0</v>
      </c>
      <c r="D21" s="11">
        <v>0</v>
      </c>
      <c r="E21" s="11">
        <v>0</v>
      </c>
      <c r="F21" s="11">
        <v>1649557.81518321</v>
      </c>
      <c r="G21" s="11">
        <v>0</v>
      </c>
      <c r="H21" s="11">
        <v>0</v>
      </c>
      <c r="I21" s="11">
        <v>0</v>
      </c>
      <c r="J21" s="12">
        <v>0</v>
      </c>
      <c r="K21" s="12">
        <v>0</v>
      </c>
      <c r="L21" s="12">
        <v>454471.59878369002</v>
      </c>
      <c r="M21" s="12">
        <v>272.49047173999998</v>
      </c>
      <c r="N21" s="12">
        <v>186808.91817074901</v>
      </c>
      <c r="O21" s="12">
        <v>1817.4603136400001</v>
      </c>
      <c r="P21" s="12">
        <v>12188.44</v>
      </c>
      <c r="Q21" s="12">
        <v>0</v>
      </c>
      <c r="R21" s="12">
        <v>0</v>
      </c>
      <c r="S21" s="12">
        <v>0</v>
      </c>
      <c r="T21" s="12">
        <v>940.32615466499999</v>
      </c>
      <c r="U21" s="12">
        <v>0</v>
      </c>
      <c r="V21" s="12">
        <v>0</v>
      </c>
      <c r="W21" s="12">
        <v>0</v>
      </c>
      <c r="X21" s="12">
        <v>11292.428138789999</v>
      </c>
      <c r="Y21" s="12">
        <v>121.985375703</v>
      </c>
      <c r="Z21" s="12">
        <v>0</v>
      </c>
      <c r="AA21" s="12">
        <v>6.8996618500000002</v>
      </c>
      <c r="AB21" s="12">
        <v>0</v>
      </c>
      <c r="AC21" s="12">
        <v>0</v>
      </c>
      <c r="AD21" s="12">
        <v>3971.2171009499998</v>
      </c>
      <c r="AE21" s="12">
        <v>2960.1910149999999</v>
      </c>
      <c r="AF21" s="12">
        <v>6240.25038494</v>
      </c>
      <c r="AG21" s="12">
        <v>947.89</v>
      </c>
      <c r="AH21" s="12">
        <v>0</v>
      </c>
      <c r="AI21" s="12">
        <v>0</v>
      </c>
      <c r="AJ21" s="12">
        <v>0</v>
      </c>
      <c r="AK21" s="12">
        <v>2331597.910754927</v>
      </c>
    </row>
    <row r="22" spans="1:37" s="7" customFormat="1" x14ac:dyDescent="0.2">
      <c r="A22" s="4" t="s">
        <v>44</v>
      </c>
      <c r="B22" s="6">
        <v>0</v>
      </c>
      <c r="C22" s="6">
        <v>0</v>
      </c>
      <c r="D22" s="6">
        <v>0</v>
      </c>
      <c r="E22" s="6">
        <v>0</v>
      </c>
      <c r="F22" s="6">
        <v>0</v>
      </c>
      <c r="G22" s="6">
        <v>0</v>
      </c>
      <c r="H22" s="6">
        <v>0</v>
      </c>
      <c r="I22" s="6">
        <v>0</v>
      </c>
      <c r="J22" s="7">
        <v>0</v>
      </c>
      <c r="K22" s="7">
        <v>0</v>
      </c>
      <c r="L22" s="7">
        <v>200929.66294134999</v>
      </c>
      <c r="M22" s="7">
        <v>0.47791135000000001</v>
      </c>
      <c r="N22" s="7">
        <v>21152.187946098999</v>
      </c>
      <c r="O22" s="7">
        <v>89.427839379999995</v>
      </c>
      <c r="P22" s="7">
        <v>8367.01</v>
      </c>
      <c r="Q22" s="7">
        <v>0</v>
      </c>
      <c r="R22" s="7">
        <v>0</v>
      </c>
      <c r="S22" s="7">
        <v>0</v>
      </c>
      <c r="T22" s="7">
        <v>884.59723924499997</v>
      </c>
      <c r="U22" s="7">
        <v>0</v>
      </c>
      <c r="V22" s="7">
        <v>0</v>
      </c>
      <c r="W22" s="7">
        <v>0</v>
      </c>
      <c r="X22" s="7">
        <v>0</v>
      </c>
      <c r="Y22" s="7">
        <v>0</v>
      </c>
      <c r="Z22" s="7">
        <v>0</v>
      </c>
      <c r="AA22" s="7">
        <v>0</v>
      </c>
      <c r="AB22" s="7">
        <v>0</v>
      </c>
      <c r="AC22" s="7">
        <v>0</v>
      </c>
      <c r="AD22" s="7">
        <v>0</v>
      </c>
      <c r="AE22" s="7">
        <v>0</v>
      </c>
      <c r="AF22" s="7">
        <v>3339.2780887399999</v>
      </c>
      <c r="AG22" s="7">
        <v>917.02</v>
      </c>
      <c r="AH22" s="7">
        <v>0</v>
      </c>
      <c r="AI22" s="7">
        <v>0</v>
      </c>
      <c r="AJ22" s="7">
        <v>0</v>
      </c>
      <c r="AK22" s="7">
        <v>235679.66196616401</v>
      </c>
    </row>
    <row r="23" spans="1:37" s="7" customFormat="1" x14ac:dyDescent="0.2">
      <c r="A23" s="4" t="s">
        <v>43</v>
      </c>
      <c r="B23" s="6">
        <v>0</v>
      </c>
      <c r="C23" s="6">
        <v>0</v>
      </c>
      <c r="D23" s="6">
        <v>0</v>
      </c>
      <c r="E23" s="6">
        <v>0</v>
      </c>
      <c r="F23" s="6">
        <v>0</v>
      </c>
      <c r="G23" s="6">
        <v>0</v>
      </c>
      <c r="H23" s="6">
        <v>0</v>
      </c>
      <c r="I23" s="6">
        <v>0</v>
      </c>
      <c r="J23" s="7">
        <v>0</v>
      </c>
      <c r="K23" s="7">
        <v>0</v>
      </c>
      <c r="L23" s="7">
        <v>658.47083172999999</v>
      </c>
      <c r="M23" s="7">
        <v>0</v>
      </c>
      <c r="N23" s="7">
        <v>573.07435450000003</v>
      </c>
      <c r="O23" s="7">
        <v>846.66719852999995</v>
      </c>
      <c r="P23" s="7">
        <v>0</v>
      </c>
      <c r="Q23" s="7">
        <v>0</v>
      </c>
      <c r="R23" s="7">
        <v>0</v>
      </c>
      <c r="S23" s="7">
        <v>0</v>
      </c>
      <c r="T23" s="7">
        <v>0</v>
      </c>
      <c r="U23" s="7">
        <v>0</v>
      </c>
      <c r="V23" s="7">
        <v>0</v>
      </c>
      <c r="W23" s="7">
        <v>0</v>
      </c>
      <c r="X23" s="7">
        <v>0</v>
      </c>
      <c r="Y23" s="7">
        <v>0</v>
      </c>
      <c r="Z23" s="7">
        <v>0</v>
      </c>
      <c r="AA23" s="7">
        <v>0</v>
      </c>
      <c r="AB23" s="7">
        <v>0</v>
      </c>
      <c r="AC23" s="7">
        <v>0</v>
      </c>
      <c r="AD23" s="7">
        <v>0</v>
      </c>
      <c r="AE23" s="7">
        <v>0</v>
      </c>
      <c r="AF23" s="7">
        <v>2894.81457284</v>
      </c>
      <c r="AG23" s="7">
        <v>0</v>
      </c>
      <c r="AH23" s="7">
        <v>0</v>
      </c>
      <c r="AI23" s="7">
        <v>0</v>
      </c>
      <c r="AJ23" s="7">
        <v>0</v>
      </c>
      <c r="AK23" s="7">
        <v>4973.0269576000001</v>
      </c>
    </row>
    <row r="24" spans="1:37" s="7" customFormat="1" x14ac:dyDescent="0.2">
      <c r="A24" s="4" t="s">
        <v>45</v>
      </c>
      <c r="B24" s="6">
        <v>0</v>
      </c>
      <c r="C24" s="6">
        <v>0</v>
      </c>
      <c r="D24" s="6">
        <v>0</v>
      </c>
      <c r="E24" s="6">
        <v>0</v>
      </c>
      <c r="F24" s="6">
        <v>1649557.81518321</v>
      </c>
      <c r="G24" s="6">
        <v>0</v>
      </c>
      <c r="H24" s="6">
        <v>0</v>
      </c>
      <c r="I24" s="6">
        <v>0</v>
      </c>
      <c r="J24" s="7">
        <v>0</v>
      </c>
      <c r="K24" s="7">
        <v>0</v>
      </c>
      <c r="L24" s="7">
        <v>252883.46501061</v>
      </c>
      <c r="M24" s="7">
        <v>272.01256038999998</v>
      </c>
      <c r="N24" s="7">
        <v>165083.65587014999</v>
      </c>
      <c r="O24" s="7">
        <v>881.36527573000001</v>
      </c>
      <c r="P24" s="7">
        <v>3821.43</v>
      </c>
      <c r="Q24" s="7">
        <v>0</v>
      </c>
      <c r="R24" s="7">
        <v>0</v>
      </c>
      <c r="S24" s="7">
        <v>0</v>
      </c>
      <c r="T24" s="7">
        <v>55.72891542</v>
      </c>
      <c r="U24" s="7">
        <v>0</v>
      </c>
      <c r="V24" s="7">
        <v>0</v>
      </c>
      <c r="W24" s="7">
        <v>0</v>
      </c>
      <c r="X24" s="7">
        <v>11292.428138789999</v>
      </c>
      <c r="Y24" s="7">
        <v>121.985375703</v>
      </c>
      <c r="Z24" s="7">
        <v>0</v>
      </c>
      <c r="AA24" s="7">
        <v>6.8996618500000002</v>
      </c>
      <c r="AB24" s="7">
        <v>0</v>
      </c>
      <c r="AC24" s="7">
        <v>0</v>
      </c>
      <c r="AD24" s="7">
        <v>3971.2171009499998</v>
      </c>
      <c r="AE24" s="7">
        <v>2960.1910149999999</v>
      </c>
      <c r="AF24" s="7">
        <v>6.1577233600000003</v>
      </c>
      <c r="AG24" s="7">
        <v>30.87</v>
      </c>
      <c r="AH24" s="7">
        <v>0</v>
      </c>
      <c r="AI24" s="7">
        <v>0</v>
      </c>
      <c r="AJ24" s="7">
        <v>0</v>
      </c>
      <c r="AK24" s="7">
        <v>2090945.2218311629</v>
      </c>
    </row>
    <row r="25" spans="1:37" s="7" customFormat="1" x14ac:dyDescent="0.2">
      <c r="A25" s="4" t="s">
        <v>56</v>
      </c>
      <c r="B25" s="6">
        <v>0</v>
      </c>
      <c r="C25" s="6">
        <v>0</v>
      </c>
      <c r="D25" s="6">
        <v>0</v>
      </c>
      <c r="E25" s="6">
        <v>0</v>
      </c>
      <c r="F25" s="6">
        <v>243472.25707157</v>
      </c>
      <c r="G25" s="6">
        <v>0</v>
      </c>
      <c r="H25" s="6">
        <v>0</v>
      </c>
      <c r="I25" s="6">
        <v>0</v>
      </c>
      <c r="J25" s="7">
        <v>0</v>
      </c>
      <c r="K25" s="7">
        <v>0</v>
      </c>
      <c r="L25" s="7">
        <v>28541.211175230001</v>
      </c>
      <c r="M25" s="7">
        <v>0</v>
      </c>
      <c r="N25" s="7">
        <v>29642.355884164001</v>
      </c>
      <c r="O25" s="7">
        <v>8124.3199969999996</v>
      </c>
      <c r="P25" s="7">
        <v>2019.1</v>
      </c>
      <c r="Q25" s="7">
        <v>0</v>
      </c>
      <c r="R25" s="7">
        <v>0</v>
      </c>
      <c r="S25" s="7">
        <v>0</v>
      </c>
      <c r="T25" s="7">
        <v>0</v>
      </c>
      <c r="U25" s="7">
        <v>0</v>
      </c>
      <c r="V25" s="7">
        <v>0</v>
      </c>
      <c r="W25" s="7">
        <v>0</v>
      </c>
      <c r="X25" s="7">
        <v>0</v>
      </c>
      <c r="Y25" s="7">
        <v>0</v>
      </c>
      <c r="Z25" s="7">
        <v>0</v>
      </c>
      <c r="AA25" s="7">
        <v>0</v>
      </c>
      <c r="AB25" s="7">
        <v>0</v>
      </c>
      <c r="AC25" s="7">
        <v>0</v>
      </c>
      <c r="AD25" s="7">
        <v>3245.1419206999999</v>
      </c>
      <c r="AE25" s="7">
        <v>0</v>
      </c>
      <c r="AF25" s="7">
        <v>275.59666443999998</v>
      </c>
      <c r="AG25" s="7">
        <v>4041.27</v>
      </c>
      <c r="AH25" s="7">
        <v>0</v>
      </c>
      <c r="AI25" s="7">
        <v>0</v>
      </c>
      <c r="AJ25" s="7">
        <v>0</v>
      </c>
      <c r="AK25" s="7">
        <v>319361.25271310401</v>
      </c>
    </row>
    <row r="26" spans="1:37" s="12" customFormat="1" x14ac:dyDescent="0.2">
      <c r="A26" s="10" t="s">
        <v>57</v>
      </c>
      <c r="B26" s="11">
        <v>80264.876278469994</v>
      </c>
      <c r="C26" s="11">
        <v>696.76755001000004</v>
      </c>
      <c r="D26" s="11">
        <v>541.94906218999995</v>
      </c>
      <c r="E26" s="11">
        <v>5089.4489725800004</v>
      </c>
      <c r="F26" s="11">
        <v>0</v>
      </c>
      <c r="G26" s="11">
        <v>81171.927327609999</v>
      </c>
      <c r="H26" s="11">
        <v>21763.25994829</v>
      </c>
      <c r="I26" s="11">
        <v>2888.3728138500001</v>
      </c>
      <c r="J26" s="12">
        <v>5196.8765588599999</v>
      </c>
      <c r="K26" s="12">
        <v>257.48757066000002</v>
      </c>
      <c r="L26" s="12">
        <v>167208.93081732001</v>
      </c>
      <c r="M26" s="12">
        <v>9683.3655139032999</v>
      </c>
      <c r="N26" s="12">
        <v>62633.951911131997</v>
      </c>
      <c r="O26" s="12">
        <v>17691.05315218</v>
      </c>
      <c r="P26" s="12">
        <v>24048.842973409999</v>
      </c>
      <c r="Q26" s="12">
        <v>1890.92179246</v>
      </c>
      <c r="R26" s="12">
        <v>3437.222034722</v>
      </c>
      <c r="S26" s="12">
        <v>678.50574536140005</v>
      </c>
      <c r="T26" s="12">
        <v>111891.69880814</v>
      </c>
      <c r="U26" s="12">
        <v>14379.908299999999</v>
      </c>
      <c r="V26" s="12">
        <v>405700.54320451</v>
      </c>
      <c r="W26" s="12">
        <v>3605.8350660000001</v>
      </c>
      <c r="X26" s="12">
        <v>2468569.0977508398</v>
      </c>
      <c r="Y26" s="12">
        <v>254697.782111087</v>
      </c>
      <c r="Z26" s="12">
        <v>591.15449545000001</v>
      </c>
      <c r="AA26" s="12">
        <v>169025.39077204789</v>
      </c>
      <c r="AB26" s="12">
        <v>2004.64435886</v>
      </c>
      <c r="AC26" s="12">
        <v>268049.26979116001</v>
      </c>
      <c r="AD26" s="12">
        <v>228472.30793685999</v>
      </c>
      <c r="AE26" s="12">
        <v>471.74341626</v>
      </c>
      <c r="AF26" s="12">
        <v>54879.917984924999</v>
      </c>
      <c r="AG26" s="12">
        <v>3690.32</v>
      </c>
      <c r="AH26" s="12">
        <v>142.64049813</v>
      </c>
      <c r="AI26" s="12">
        <v>4359.1807356600002</v>
      </c>
      <c r="AJ26" s="12">
        <v>2148.4994744426999</v>
      </c>
      <c r="AK26" s="12">
        <v>4477823.6947273817</v>
      </c>
    </row>
    <row r="27" spans="1:37" s="7" customFormat="1" x14ac:dyDescent="0.2">
      <c r="A27" s="4" t="s">
        <v>58</v>
      </c>
      <c r="B27" s="6">
        <v>46085.342534839998</v>
      </c>
      <c r="C27" s="6">
        <v>73.954091169999998</v>
      </c>
      <c r="D27" s="6">
        <v>140.50895646999999</v>
      </c>
      <c r="E27" s="6">
        <v>332.96911789000001</v>
      </c>
      <c r="F27" s="6">
        <v>0</v>
      </c>
      <c r="G27" s="6">
        <v>11928.7511165</v>
      </c>
      <c r="H27" s="6">
        <v>4589.9380086600004</v>
      </c>
      <c r="I27" s="6">
        <v>292.11976005000002</v>
      </c>
      <c r="J27" s="7">
        <v>304.23606661000002</v>
      </c>
      <c r="K27" s="7">
        <v>0</v>
      </c>
      <c r="L27" s="7">
        <v>53963.611613300003</v>
      </c>
      <c r="M27" s="7">
        <v>2698.3903745703001</v>
      </c>
      <c r="N27" s="7">
        <v>2.7000000000000001E-7</v>
      </c>
      <c r="O27" s="7">
        <v>3238.1799497000002</v>
      </c>
      <c r="P27" s="7">
        <v>83.607983520000005</v>
      </c>
      <c r="Q27" s="7">
        <v>217.52562800000001</v>
      </c>
      <c r="R27" s="7">
        <v>112.93765609</v>
      </c>
      <c r="S27" s="7">
        <v>10.9506198014</v>
      </c>
      <c r="T27" s="7">
        <v>13.103362000000001</v>
      </c>
      <c r="U27" s="7">
        <v>1036.107</v>
      </c>
      <c r="V27" s="7">
        <v>224387.60346258001</v>
      </c>
      <c r="W27" s="7">
        <v>359.90338047</v>
      </c>
      <c r="X27" s="7">
        <v>174900.90578073001</v>
      </c>
      <c r="Y27" s="7">
        <v>1492.64627737</v>
      </c>
      <c r="Z27" s="7">
        <v>46.772246969999998</v>
      </c>
      <c r="AA27" s="7">
        <v>421.94680205999998</v>
      </c>
      <c r="AB27" s="7">
        <v>61.31602788</v>
      </c>
      <c r="AC27" s="7">
        <v>250454.70467482999</v>
      </c>
      <c r="AD27" s="7">
        <v>0</v>
      </c>
      <c r="AE27" s="7">
        <v>0</v>
      </c>
      <c r="AF27" s="7">
        <v>30727.445802359998</v>
      </c>
      <c r="AG27" s="7">
        <v>0</v>
      </c>
      <c r="AH27" s="7">
        <v>30.056142059999999</v>
      </c>
      <c r="AI27" s="7">
        <v>592.86082896000005</v>
      </c>
      <c r="AJ27" s="7">
        <v>98.894323999999997</v>
      </c>
      <c r="AK27" s="7">
        <v>808697.2895897117</v>
      </c>
    </row>
    <row r="28" spans="1:37" s="7" customFormat="1" x14ac:dyDescent="0.2">
      <c r="A28" s="4" t="s">
        <v>59</v>
      </c>
      <c r="B28" s="6">
        <v>0</v>
      </c>
      <c r="C28" s="6">
        <v>0</v>
      </c>
      <c r="D28" s="6">
        <v>0</v>
      </c>
      <c r="E28" s="6">
        <v>0</v>
      </c>
      <c r="F28" s="6">
        <v>0</v>
      </c>
      <c r="G28" s="6">
        <v>0</v>
      </c>
      <c r="H28" s="6">
        <v>0</v>
      </c>
      <c r="I28" s="6">
        <v>0</v>
      </c>
      <c r="J28" s="7">
        <v>0</v>
      </c>
      <c r="K28" s="7">
        <v>0</v>
      </c>
      <c r="L28" s="7">
        <v>7.0921419999999999</v>
      </c>
      <c r="M28" s="7">
        <v>0</v>
      </c>
      <c r="N28" s="7">
        <v>0</v>
      </c>
      <c r="O28" s="7">
        <v>0</v>
      </c>
      <c r="P28" s="7">
        <v>0</v>
      </c>
      <c r="Q28" s="7">
        <v>0</v>
      </c>
      <c r="R28" s="7">
        <v>0</v>
      </c>
      <c r="S28" s="7">
        <v>0</v>
      </c>
      <c r="T28" s="7">
        <v>0</v>
      </c>
      <c r="U28" s="7">
        <v>0</v>
      </c>
      <c r="V28" s="7">
        <v>0</v>
      </c>
      <c r="W28" s="7">
        <v>0</v>
      </c>
      <c r="X28" s="7">
        <v>0</v>
      </c>
      <c r="Y28" s="7">
        <v>0</v>
      </c>
      <c r="Z28" s="7">
        <v>0</v>
      </c>
      <c r="AA28" s="7">
        <v>0</v>
      </c>
      <c r="AB28" s="7">
        <v>0</v>
      </c>
      <c r="AC28" s="7">
        <v>0</v>
      </c>
      <c r="AD28" s="7">
        <v>0</v>
      </c>
      <c r="AE28" s="7">
        <v>0</v>
      </c>
      <c r="AF28" s="7">
        <v>0</v>
      </c>
      <c r="AG28" s="7">
        <v>0</v>
      </c>
      <c r="AH28" s="7">
        <v>0</v>
      </c>
      <c r="AI28" s="7">
        <v>0</v>
      </c>
      <c r="AJ28" s="7">
        <v>0</v>
      </c>
      <c r="AK28" s="7">
        <v>7.0921419999999999</v>
      </c>
    </row>
    <row r="29" spans="1:37" s="7" customFormat="1" ht="24" x14ac:dyDescent="0.2">
      <c r="A29" s="4" t="s">
        <v>60</v>
      </c>
      <c r="B29" s="6">
        <v>0</v>
      </c>
      <c r="C29" s="6">
        <v>0</v>
      </c>
      <c r="D29" s="6">
        <v>97.937257000000002</v>
      </c>
      <c r="E29" s="6">
        <v>0</v>
      </c>
      <c r="F29" s="6">
        <v>0</v>
      </c>
      <c r="G29" s="6">
        <v>0</v>
      </c>
      <c r="H29" s="6">
        <v>0</v>
      </c>
      <c r="I29" s="6">
        <v>0</v>
      </c>
      <c r="J29" s="7">
        <v>0</v>
      </c>
      <c r="K29" s="7">
        <v>0</v>
      </c>
      <c r="L29" s="7">
        <v>0</v>
      </c>
      <c r="M29" s="7">
        <v>0</v>
      </c>
      <c r="N29" s="7">
        <v>0</v>
      </c>
      <c r="O29" s="7">
        <v>0</v>
      </c>
      <c r="P29" s="7">
        <v>0</v>
      </c>
      <c r="Q29" s="7">
        <v>0</v>
      </c>
      <c r="R29" s="7">
        <v>0</v>
      </c>
      <c r="S29" s="7">
        <v>0</v>
      </c>
      <c r="T29" s="7">
        <v>0</v>
      </c>
      <c r="U29" s="7">
        <v>0</v>
      </c>
      <c r="V29" s="7">
        <v>0</v>
      </c>
      <c r="W29" s="7">
        <v>0</v>
      </c>
      <c r="X29" s="7">
        <v>0</v>
      </c>
      <c r="Y29" s="7">
        <v>0</v>
      </c>
      <c r="Z29" s="7">
        <v>0</v>
      </c>
      <c r="AA29" s="7">
        <v>0</v>
      </c>
      <c r="AB29" s="7">
        <v>0</v>
      </c>
      <c r="AC29" s="7">
        <v>0</v>
      </c>
      <c r="AD29" s="7">
        <v>0</v>
      </c>
      <c r="AE29" s="7">
        <v>0</v>
      </c>
      <c r="AF29" s="7">
        <v>0</v>
      </c>
      <c r="AG29" s="7">
        <v>0</v>
      </c>
      <c r="AH29" s="7">
        <v>0</v>
      </c>
      <c r="AI29" s="7">
        <v>0</v>
      </c>
      <c r="AJ29" s="7">
        <v>0</v>
      </c>
      <c r="AK29" s="7">
        <v>97.937257000000002</v>
      </c>
    </row>
    <row r="30" spans="1:37" s="7" customFormat="1" x14ac:dyDescent="0.2">
      <c r="A30" s="4" t="s">
        <v>61</v>
      </c>
      <c r="B30" s="6">
        <v>0</v>
      </c>
      <c r="C30" s="6">
        <v>0</v>
      </c>
      <c r="D30" s="6">
        <v>0</v>
      </c>
      <c r="E30" s="6">
        <v>0</v>
      </c>
      <c r="F30" s="6">
        <v>0</v>
      </c>
      <c r="G30" s="6">
        <v>0</v>
      </c>
      <c r="H30" s="6">
        <v>1782.5527451200001</v>
      </c>
      <c r="I30" s="6">
        <v>0</v>
      </c>
      <c r="J30" s="7">
        <v>0</v>
      </c>
      <c r="K30" s="7">
        <v>0</v>
      </c>
      <c r="L30" s="7">
        <v>0</v>
      </c>
      <c r="M30" s="7">
        <v>0</v>
      </c>
      <c r="N30" s="7">
        <v>0</v>
      </c>
      <c r="O30" s="7">
        <v>0</v>
      </c>
      <c r="P30" s="7">
        <v>0</v>
      </c>
      <c r="Q30" s="7">
        <v>0</v>
      </c>
      <c r="R30" s="7">
        <v>0</v>
      </c>
      <c r="S30" s="7">
        <v>0</v>
      </c>
      <c r="T30" s="7">
        <v>0</v>
      </c>
      <c r="U30" s="7">
        <v>0</v>
      </c>
      <c r="V30" s="7">
        <v>0</v>
      </c>
      <c r="W30" s="7">
        <v>0</v>
      </c>
      <c r="X30" s="7">
        <v>0</v>
      </c>
      <c r="Y30" s="7">
        <v>0</v>
      </c>
      <c r="Z30" s="7">
        <v>0</v>
      </c>
      <c r="AA30" s="7">
        <v>0</v>
      </c>
      <c r="AB30" s="7">
        <v>0</v>
      </c>
      <c r="AC30" s="7">
        <v>0</v>
      </c>
      <c r="AD30" s="7">
        <v>0</v>
      </c>
      <c r="AE30" s="7">
        <v>0</v>
      </c>
      <c r="AF30" s="7">
        <v>0</v>
      </c>
      <c r="AG30" s="7">
        <v>0</v>
      </c>
      <c r="AH30" s="7">
        <v>0</v>
      </c>
      <c r="AI30" s="7">
        <v>0</v>
      </c>
      <c r="AJ30" s="7">
        <v>0</v>
      </c>
      <c r="AK30" s="7">
        <v>1782.5527451200001</v>
      </c>
    </row>
    <row r="31" spans="1:37" s="7" customFormat="1" x14ac:dyDescent="0.2">
      <c r="A31" s="4" t="s">
        <v>62</v>
      </c>
      <c r="B31" s="6">
        <v>0</v>
      </c>
      <c r="C31" s="6">
        <v>0</v>
      </c>
      <c r="D31" s="6">
        <v>0</v>
      </c>
      <c r="E31" s="6">
        <v>0</v>
      </c>
      <c r="F31" s="6">
        <v>0</v>
      </c>
      <c r="G31" s="6">
        <v>0</v>
      </c>
      <c r="H31" s="6">
        <v>0</v>
      </c>
      <c r="I31" s="6">
        <v>164.11472904999999</v>
      </c>
      <c r="J31" s="7">
        <v>0</v>
      </c>
      <c r="K31" s="7">
        <v>0</v>
      </c>
      <c r="L31" s="7">
        <v>0</v>
      </c>
      <c r="M31" s="7">
        <v>0</v>
      </c>
      <c r="N31" s="7">
        <v>0</v>
      </c>
      <c r="O31" s="7">
        <v>0</v>
      </c>
      <c r="P31" s="7">
        <v>0</v>
      </c>
      <c r="Q31" s="7">
        <v>0</v>
      </c>
      <c r="R31" s="7">
        <v>0</v>
      </c>
      <c r="S31" s="7">
        <v>0</v>
      </c>
      <c r="T31" s="7">
        <v>0</v>
      </c>
      <c r="U31" s="7">
        <v>0</v>
      </c>
      <c r="V31" s="7">
        <v>0</v>
      </c>
      <c r="W31" s="7">
        <v>0</v>
      </c>
      <c r="X31" s="7">
        <v>0</v>
      </c>
      <c r="Y31" s="7">
        <v>0</v>
      </c>
      <c r="Z31" s="7">
        <v>0</v>
      </c>
      <c r="AA31" s="7">
        <v>0</v>
      </c>
      <c r="AB31" s="7">
        <v>0</v>
      </c>
      <c r="AC31" s="7">
        <v>0</v>
      </c>
      <c r="AD31" s="7">
        <v>0</v>
      </c>
      <c r="AE31" s="7">
        <v>0</v>
      </c>
      <c r="AF31" s="7">
        <v>0</v>
      </c>
      <c r="AG31" s="7">
        <v>0</v>
      </c>
      <c r="AH31" s="7">
        <v>0</v>
      </c>
      <c r="AI31" s="7">
        <v>0</v>
      </c>
      <c r="AJ31" s="7">
        <v>0</v>
      </c>
      <c r="AK31" s="7">
        <v>164.11472904999999</v>
      </c>
    </row>
    <row r="32" spans="1:37" s="7" customFormat="1" x14ac:dyDescent="0.2">
      <c r="A32" s="4" t="s">
        <v>63</v>
      </c>
      <c r="B32" s="6">
        <v>0</v>
      </c>
      <c r="C32" s="6">
        <v>0</v>
      </c>
      <c r="D32" s="6">
        <v>0</v>
      </c>
      <c r="E32" s="6">
        <v>0</v>
      </c>
      <c r="F32" s="6">
        <v>0</v>
      </c>
      <c r="G32" s="6">
        <v>0</v>
      </c>
      <c r="H32" s="6">
        <v>0</v>
      </c>
      <c r="I32" s="6">
        <v>0</v>
      </c>
      <c r="J32" s="7">
        <v>0</v>
      </c>
      <c r="K32" s="7">
        <v>0</v>
      </c>
      <c r="L32" s="7">
        <v>0</v>
      </c>
      <c r="M32" s="7">
        <v>2002.3</v>
      </c>
      <c r="N32" s="7">
        <v>0</v>
      </c>
      <c r="O32" s="7">
        <v>0</v>
      </c>
      <c r="P32" s="7">
        <v>0</v>
      </c>
      <c r="Q32" s="7">
        <v>0</v>
      </c>
      <c r="R32" s="7">
        <v>0</v>
      </c>
      <c r="S32" s="7">
        <v>0</v>
      </c>
      <c r="T32" s="7">
        <v>0</v>
      </c>
      <c r="U32" s="7">
        <v>0</v>
      </c>
      <c r="V32" s="7">
        <v>0</v>
      </c>
      <c r="W32" s="7">
        <v>36.666666999999997</v>
      </c>
      <c r="X32" s="7">
        <v>0</v>
      </c>
      <c r="Y32" s="7">
        <v>0</v>
      </c>
      <c r="Z32" s="7">
        <v>0</v>
      </c>
      <c r="AA32" s="7">
        <v>0</v>
      </c>
      <c r="AB32" s="7">
        <v>0</v>
      </c>
      <c r="AC32" s="7">
        <v>0</v>
      </c>
      <c r="AD32" s="7">
        <v>0</v>
      </c>
      <c r="AE32" s="7">
        <v>0</v>
      </c>
      <c r="AF32" s="7">
        <v>0</v>
      </c>
      <c r="AG32" s="7">
        <v>0</v>
      </c>
      <c r="AH32" s="7">
        <v>0</v>
      </c>
      <c r="AI32" s="7">
        <v>0</v>
      </c>
      <c r="AJ32" s="7">
        <v>0</v>
      </c>
      <c r="AK32" s="7">
        <v>2038.9666669999999</v>
      </c>
    </row>
    <row r="33" spans="1:37" s="7" customFormat="1" x14ac:dyDescent="0.2">
      <c r="A33" s="4" t="s">
        <v>64</v>
      </c>
      <c r="B33" s="6">
        <v>0</v>
      </c>
      <c r="C33" s="6">
        <v>0</v>
      </c>
      <c r="D33" s="6">
        <v>0</v>
      </c>
      <c r="E33" s="6">
        <v>0</v>
      </c>
      <c r="F33" s="6">
        <v>0</v>
      </c>
      <c r="G33" s="6">
        <v>0</v>
      </c>
      <c r="H33" s="6">
        <v>0</v>
      </c>
      <c r="I33" s="6">
        <v>0</v>
      </c>
      <c r="J33" s="7">
        <v>0</v>
      </c>
      <c r="K33" s="7">
        <v>0</v>
      </c>
      <c r="L33" s="7">
        <v>0</v>
      </c>
      <c r="M33" s="7">
        <v>0</v>
      </c>
      <c r="N33" s="7">
        <v>0</v>
      </c>
      <c r="O33" s="7">
        <v>0</v>
      </c>
      <c r="P33" s="7">
        <v>4.9395315200000001</v>
      </c>
      <c r="Q33" s="7">
        <v>0</v>
      </c>
      <c r="R33" s="7">
        <v>0</v>
      </c>
      <c r="S33" s="7">
        <v>0</v>
      </c>
      <c r="T33" s="7">
        <v>0</v>
      </c>
      <c r="U33" s="7">
        <v>0</v>
      </c>
      <c r="V33" s="7">
        <v>0</v>
      </c>
      <c r="W33" s="7">
        <v>0</v>
      </c>
      <c r="X33" s="7">
        <v>0</v>
      </c>
      <c r="Y33" s="7">
        <v>0</v>
      </c>
      <c r="Z33" s="7">
        <v>0</v>
      </c>
      <c r="AA33" s="7">
        <v>0</v>
      </c>
      <c r="AB33" s="7">
        <v>0</v>
      </c>
      <c r="AC33" s="7">
        <v>0</v>
      </c>
      <c r="AD33" s="7">
        <v>0</v>
      </c>
      <c r="AE33" s="7">
        <v>0</v>
      </c>
      <c r="AF33" s="7">
        <v>0</v>
      </c>
      <c r="AG33" s="7">
        <v>0</v>
      </c>
      <c r="AH33" s="7">
        <v>0</v>
      </c>
      <c r="AI33" s="7">
        <v>0</v>
      </c>
      <c r="AJ33" s="7">
        <v>0</v>
      </c>
      <c r="AK33" s="7">
        <v>4.9395315200000001</v>
      </c>
    </row>
    <row r="34" spans="1:37" s="7" customFormat="1" x14ac:dyDescent="0.2">
      <c r="A34" s="4" t="s">
        <v>65</v>
      </c>
      <c r="B34" s="6">
        <v>0</v>
      </c>
      <c r="C34" s="6">
        <v>0</v>
      </c>
      <c r="D34" s="6">
        <v>0</v>
      </c>
      <c r="E34" s="6">
        <v>0</v>
      </c>
      <c r="F34" s="6">
        <v>0</v>
      </c>
      <c r="G34" s="6">
        <v>0</v>
      </c>
      <c r="H34" s="6">
        <v>0</v>
      </c>
      <c r="I34" s="6">
        <v>0</v>
      </c>
      <c r="J34" s="7">
        <v>0</v>
      </c>
      <c r="K34" s="7">
        <v>0</v>
      </c>
      <c r="L34" s="7">
        <v>0</v>
      </c>
      <c r="M34" s="7">
        <v>0</v>
      </c>
      <c r="N34" s="7">
        <v>0</v>
      </c>
      <c r="O34" s="7">
        <v>1989.000207</v>
      </c>
      <c r="P34" s="7">
        <v>0</v>
      </c>
      <c r="Q34" s="7">
        <v>0</v>
      </c>
      <c r="R34" s="7">
        <v>0</v>
      </c>
      <c r="S34" s="7">
        <v>0</v>
      </c>
      <c r="T34" s="7">
        <v>0</v>
      </c>
      <c r="U34" s="7">
        <v>0</v>
      </c>
      <c r="V34" s="7">
        <v>0</v>
      </c>
      <c r="W34" s="7">
        <v>0</v>
      </c>
      <c r="X34" s="7">
        <v>0</v>
      </c>
      <c r="Y34" s="7">
        <v>0</v>
      </c>
      <c r="Z34" s="7">
        <v>0</v>
      </c>
      <c r="AA34" s="7">
        <v>0</v>
      </c>
      <c r="AB34" s="7">
        <v>0</v>
      </c>
      <c r="AC34" s="7">
        <v>0</v>
      </c>
      <c r="AD34" s="7">
        <v>0</v>
      </c>
      <c r="AE34" s="7">
        <v>0</v>
      </c>
      <c r="AF34" s="7">
        <v>0</v>
      </c>
      <c r="AG34" s="7">
        <v>0</v>
      </c>
      <c r="AH34" s="7">
        <v>0</v>
      </c>
      <c r="AI34" s="7">
        <v>0</v>
      </c>
      <c r="AJ34" s="7">
        <v>0</v>
      </c>
      <c r="AK34" s="7">
        <v>1989.000207</v>
      </c>
    </row>
    <row r="35" spans="1:37" s="7" customFormat="1" ht="24" x14ac:dyDescent="0.2">
      <c r="A35" s="4" t="s">
        <v>66</v>
      </c>
      <c r="B35" s="6">
        <v>0</v>
      </c>
      <c r="C35" s="6">
        <v>0</v>
      </c>
      <c r="D35" s="6">
        <v>0</v>
      </c>
      <c r="E35" s="6">
        <v>0</v>
      </c>
      <c r="F35" s="6">
        <v>0</v>
      </c>
      <c r="G35" s="6">
        <v>0</v>
      </c>
      <c r="H35" s="6">
        <v>0</v>
      </c>
      <c r="I35" s="6">
        <v>0</v>
      </c>
      <c r="J35" s="7">
        <v>0</v>
      </c>
      <c r="K35" s="7">
        <v>0</v>
      </c>
      <c r="L35" s="7">
        <v>0</v>
      </c>
      <c r="M35" s="7">
        <v>0</v>
      </c>
      <c r="N35" s="7">
        <v>0</v>
      </c>
      <c r="O35" s="7">
        <v>0</v>
      </c>
      <c r="P35" s="7">
        <v>0</v>
      </c>
      <c r="Q35" s="7">
        <v>0</v>
      </c>
      <c r="R35" s="7">
        <v>0</v>
      </c>
      <c r="S35" s="7">
        <v>0</v>
      </c>
      <c r="T35" s="7">
        <v>0</v>
      </c>
      <c r="U35" s="7">
        <v>0</v>
      </c>
      <c r="V35" s="7">
        <v>0.45959071000000001</v>
      </c>
      <c r="W35" s="7">
        <v>0</v>
      </c>
      <c r="X35" s="7">
        <v>0</v>
      </c>
      <c r="Y35" s="7">
        <v>0</v>
      </c>
      <c r="Z35" s="7">
        <v>0</v>
      </c>
      <c r="AA35" s="7">
        <v>0</v>
      </c>
      <c r="AB35" s="7">
        <v>0</v>
      </c>
      <c r="AC35" s="7">
        <v>0</v>
      </c>
      <c r="AD35" s="7">
        <v>0</v>
      </c>
      <c r="AE35" s="7">
        <v>0</v>
      </c>
      <c r="AF35" s="7">
        <v>0</v>
      </c>
      <c r="AG35" s="7">
        <v>0</v>
      </c>
      <c r="AH35" s="7">
        <v>0</v>
      </c>
      <c r="AI35" s="7">
        <v>0</v>
      </c>
      <c r="AJ35" s="7">
        <v>0</v>
      </c>
      <c r="AK35" s="7">
        <v>0.45959071000000001</v>
      </c>
    </row>
    <row r="36" spans="1:37" s="7" customFormat="1" x14ac:dyDescent="0.2">
      <c r="A36" s="4" t="s">
        <v>67</v>
      </c>
      <c r="B36" s="6">
        <v>0</v>
      </c>
      <c r="C36" s="6">
        <v>0</v>
      </c>
      <c r="D36" s="6">
        <v>0</v>
      </c>
      <c r="E36" s="6">
        <v>0</v>
      </c>
      <c r="F36" s="6">
        <v>0</v>
      </c>
      <c r="G36" s="6">
        <v>6.9041968999999996</v>
      </c>
      <c r="H36" s="6">
        <v>0</v>
      </c>
      <c r="I36" s="6">
        <v>0</v>
      </c>
      <c r="J36" s="7">
        <v>0</v>
      </c>
      <c r="K36" s="7">
        <v>0</v>
      </c>
      <c r="L36" s="7">
        <v>0</v>
      </c>
      <c r="M36" s="7">
        <v>0</v>
      </c>
      <c r="N36" s="7">
        <v>0</v>
      </c>
      <c r="O36" s="7">
        <v>0</v>
      </c>
      <c r="P36" s="7">
        <v>0</v>
      </c>
      <c r="Q36" s="7">
        <v>0</v>
      </c>
      <c r="R36" s="7">
        <v>0</v>
      </c>
      <c r="S36" s="7">
        <v>0</v>
      </c>
      <c r="T36" s="7">
        <v>0</v>
      </c>
      <c r="U36" s="7">
        <v>0</v>
      </c>
      <c r="V36" s="7">
        <v>215652.57251745</v>
      </c>
      <c r="W36" s="7">
        <v>0</v>
      </c>
      <c r="X36" s="7">
        <v>0</v>
      </c>
      <c r="Y36" s="7">
        <v>0</v>
      </c>
      <c r="Z36" s="7">
        <v>0</v>
      </c>
      <c r="AA36" s="7">
        <v>5.6649999600000003</v>
      </c>
      <c r="AB36" s="7">
        <v>0</v>
      </c>
      <c r="AC36" s="7">
        <v>0</v>
      </c>
      <c r="AD36" s="7">
        <v>0</v>
      </c>
      <c r="AE36" s="7">
        <v>0</v>
      </c>
      <c r="AF36" s="7">
        <v>14086.382317629999</v>
      </c>
      <c r="AG36" s="7">
        <v>0</v>
      </c>
      <c r="AH36" s="7">
        <v>0</v>
      </c>
      <c r="AI36" s="7">
        <v>0</v>
      </c>
      <c r="AJ36" s="7">
        <v>0</v>
      </c>
      <c r="AK36" s="7">
        <v>229751.52403194</v>
      </c>
    </row>
    <row r="37" spans="1:37" s="7" customFormat="1" x14ac:dyDescent="0.2">
      <c r="A37" s="4" t="s">
        <v>68</v>
      </c>
      <c r="B37" s="6">
        <v>0</v>
      </c>
      <c r="C37" s="6">
        <v>0</v>
      </c>
      <c r="D37" s="6">
        <v>0</v>
      </c>
      <c r="E37" s="6">
        <v>0</v>
      </c>
      <c r="F37" s="6">
        <v>0</v>
      </c>
      <c r="G37" s="6">
        <v>0</v>
      </c>
      <c r="H37" s="6">
        <v>0</v>
      </c>
      <c r="I37" s="6">
        <v>0</v>
      </c>
      <c r="J37" s="7">
        <v>0</v>
      </c>
      <c r="K37" s="7">
        <v>0</v>
      </c>
      <c r="L37" s="7">
        <v>0</v>
      </c>
      <c r="M37" s="7">
        <v>0</v>
      </c>
      <c r="N37" s="7">
        <v>0</v>
      </c>
      <c r="O37" s="7">
        <v>0</v>
      </c>
      <c r="P37" s="7">
        <v>0</v>
      </c>
      <c r="Q37" s="7">
        <v>0</v>
      </c>
      <c r="R37" s="7">
        <v>0</v>
      </c>
      <c r="S37" s="7">
        <v>0</v>
      </c>
      <c r="T37" s="7">
        <v>0</v>
      </c>
      <c r="U37" s="7">
        <v>0</v>
      </c>
      <c r="V37" s="7">
        <v>0</v>
      </c>
      <c r="W37" s="7">
        <v>0</v>
      </c>
      <c r="X37" s="7">
        <v>0</v>
      </c>
      <c r="Y37" s="7">
        <v>1257.57642747</v>
      </c>
      <c r="Z37" s="7">
        <v>0</v>
      </c>
      <c r="AA37" s="7">
        <v>1257.57642747</v>
      </c>
      <c r="AB37" s="7">
        <v>0</v>
      </c>
      <c r="AC37" s="7">
        <v>0</v>
      </c>
      <c r="AD37" s="7">
        <v>0</v>
      </c>
      <c r="AE37" s="7">
        <v>0</v>
      </c>
      <c r="AF37" s="7">
        <v>0</v>
      </c>
      <c r="AG37" s="7">
        <v>0</v>
      </c>
      <c r="AH37" s="7">
        <v>0</v>
      </c>
      <c r="AI37" s="7">
        <v>0</v>
      </c>
      <c r="AJ37" s="7">
        <v>0</v>
      </c>
      <c r="AK37" s="7">
        <v>1257.57642747</v>
      </c>
    </row>
    <row r="38" spans="1:37" s="7" customFormat="1" x14ac:dyDescent="0.2">
      <c r="A38" s="4" t="s">
        <v>69</v>
      </c>
      <c r="B38" s="6">
        <v>44872.015908130001</v>
      </c>
      <c r="C38" s="6">
        <v>0</v>
      </c>
      <c r="D38" s="6">
        <v>0.16590857000000001</v>
      </c>
      <c r="E38" s="6">
        <v>0</v>
      </c>
      <c r="F38" s="6">
        <v>0</v>
      </c>
      <c r="G38" s="6">
        <v>211.95314629999999</v>
      </c>
      <c r="H38" s="6">
        <v>42.890476870000001</v>
      </c>
      <c r="I38" s="6">
        <v>0</v>
      </c>
      <c r="J38" s="7">
        <v>31.6489118</v>
      </c>
      <c r="K38" s="7">
        <v>0</v>
      </c>
      <c r="L38" s="7">
        <v>6393.9029742700004</v>
      </c>
      <c r="M38" s="7">
        <v>283.15488946030001</v>
      </c>
      <c r="N38" s="7">
        <v>2.7000000000000001E-7</v>
      </c>
      <c r="O38" s="7">
        <v>15.38537829</v>
      </c>
      <c r="P38" s="7">
        <v>78.549876999999995</v>
      </c>
      <c r="Q38" s="7">
        <v>217.52562800000001</v>
      </c>
      <c r="R38" s="7">
        <v>326.92723809</v>
      </c>
      <c r="S38" s="7">
        <v>10.9506198014</v>
      </c>
      <c r="T38" s="7">
        <v>0</v>
      </c>
      <c r="U38" s="7">
        <v>1036.107</v>
      </c>
      <c r="V38" s="7">
        <v>1492.8211027414</v>
      </c>
      <c r="W38" s="7">
        <v>0</v>
      </c>
      <c r="X38" s="7">
        <v>0</v>
      </c>
      <c r="Y38" s="7">
        <v>235.06984990000001</v>
      </c>
      <c r="Z38" s="7">
        <v>46.772246969999998</v>
      </c>
      <c r="AA38" s="7">
        <v>321.60681399999999</v>
      </c>
      <c r="AB38" s="7">
        <v>61.31602788</v>
      </c>
      <c r="AC38" s="7">
        <v>55458.830263229996</v>
      </c>
      <c r="AD38" s="7">
        <v>55458.830263229996</v>
      </c>
      <c r="AE38" s="7">
        <v>0</v>
      </c>
      <c r="AF38" s="7">
        <v>26.849232000000001</v>
      </c>
      <c r="AG38" s="7">
        <v>0</v>
      </c>
      <c r="AH38" s="7">
        <v>0</v>
      </c>
      <c r="AI38" s="7">
        <v>0</v>
      </c>
      <c r="AJ38" s="7">
        <v>98.894323999999997</v>
      </c>
      <c r="AK38" s="7">
        <v>109767.2207656017</v>
      </c>
    </row>
    <row r="39" spans="1:37" s="7" customFormat="1" ht="24" x14ac:dyDescent="0.2">
      <c r="A39" s="4" t="s">
        <v>70</v>
      </c>
      <c r="B39" s="6">
        <v>0</v>
      </c>
      <c r="C39" s="6">
        <v>0</v>
      </c>
      <c r="D39" s="6">
        <v>0</v>
      </c>
      <c r="E39" s="6">
        <v>0</v>
      </c>
      <c r="F39" s="6">
        <v>0</v>
      </c>
      <c r="G39" s="6">
        <v>0</v>
      </c>
      <c r="H39" s="6">
        <v>0</v>
      </c>
      <c r="I39" s="6">
        <v>0</v>
      </c>
      <c r="J39" s="7">
        <v>0</v>
      </c>
      <c r="K39" s="7">
        <v>0</v>
      </c>
      <c r="L39" s="7">
        <v>0</v>
      </c>
      <c r="M39" s="7">
        <v>0</v>
      </c>
      <c r="N39" s="7">
        <v>0</v>
      </c>
      <c r="O39" s="7">
        <v>0</v>
      </c>
      <c r="P39" s="7">
        <v>0</v>
      </c>
      <c r="Q39" s="7">
        <v>0</v>
      </c>
      <c r="R39" s="7">
        <v>0</v>
      </c>
      <c r="S39" s="7">
        <v>0</v>
      </c>
      <c r="T39" s="7">
        <v>8.2199999999999995E-2</v>
      </c>
      <c r="U39" s="7">
        <v>0</v>
      </c>
      <c r="V39" s="7">
        <v>8.2199999999999995E-2</v>
      </c>
      <c r="W39" s="7">
        <v>0</v>
      </c>
      <c r="X39" s="7">
        <v>0</v>
      </c>
      <c r="Y39" s="7">
        <v>0</v>
      </c>
      <c r="Z39" s="7">
        <v>0</v>
      </c>
      <c r="AA39" s="7">
        <v>0</v>
      </c>
      <c r="AB39" s="7">
        <v>0</v>
      </c>
      <c r="AC39" s="7">
        <v>0</v>
      </c>
      <c r="AD39" s="7">
        <v>0</v>
      </c>
      <c r="AE39" s="7">
        <v>0</v>
      </c>
      <c r="AF39" s="7">
        <v>0</v>
      </c>
      <c r="AG39" s="7">
        <v>0</v>
      </c>
      <c r="AH39" s="7">
        <v>0</v>
      </c>
      <c r="AI39" s="7">
        <v>0</v>
      </c>
      <c r="AJ39" s="7">
        <v>0</v>
      </c>
      <c r="AK39" s="7">
        <v>8.2199999999999995E-2</v>
      </c>
    </row>
    <row r="40" spans="1:37" s="7" customFormat="1" x14ac:dyDescent="0.2">
      <c r="A40" s="4" t="s">
        <v>71</v>
      </c>
      <c r="B40" s="6">
        <v>1750.5265404899999</v>
      </c>
      <c r="C40" s="6">
        <v>73.954091169999998</v>
      </c>
      <c r="D40" s="6">
        <v>42.405791170000001</v>
      </c>
      <c r="E40" s="6">
        <v>332.96911789000001</v>
      </c>
      <c r="F40" s="6">
        <v>0</v>
      </c>
      <c r="G40" s="6">
        <v>11709.8937733</v>
      </c>
      <c r="H40" s="6">
        <v>2764.4947866699999</v>
      </c>
      <c r="I40" s="6">
        <v>128.005031</v>
      </c>
      <c r="J40" s="7">
        <v>272.58715481000002</v>
      </c>
      <c r="K40" s="7">
        <v>0</v>
      </c>
      <c r="L40" s="7">
        <v>47562.616497030001</v>
      </c>
      <c r="M40" s="7">
        <v>412.93548511</v>
      </c>
      <c r="N40" s="7">
        <v>0</v>
      </c>
      <c r="O40" s="7">
        <v>1233.7943644100001</v>
      </c>
      <c r="P40" s="7">
        <v>0.118575</v>
      </c>
      <c r="Q40" s="7">
        <v>0</v>
      </c>
      <c r="R40" s="7">
        <v>11684.717197</v>
      </c>
      <c r="S40" s="7">
        <v>0</v>
      </c>
      <c r="T40" s="7">
        <v>13.021162</v>
      </c>
      <c r="U40" s="7">
        <v>0</v>
      </c>
      <c r="V40" s="7">
        <v>8301.8290334800004</v>
      </c>
      <c r="W40" s="7">
        <v>323.23671346999998</v>
      </c>
      <c r="X40" s="7">
        <v>174900.90578073001</v>
      </c>
      <c r="Y40" s="7">
        <v>0</v>
      </c>
      <c r="Z40" s="7">
        <v>0</v>
      </c>
      <c r="AA40" s="7">
        <v>175230.65061873</v>
      </c>
      <c r="AB40" s="7">
        <v>0</v>
      </c>
      <c r="AC40" s="7">
        <v>194995.8744116</v>
      </c>
      <c r="AD40" s="7">
        <v>194995.8744116</v>
      </c>
      <c r="AE40" s="7">
        <v>30.056142059999999</v>
      </c>
      <c r="AF40" s="7">
        <v>2.30019654</v>
      </c>
      <c r="AG40" s="7">
        <v>0</v>
      </c>
      <c r="AH40" s="7">
        <v>30.056142059999999</v>
      </c>
      <c r="AI40" s="7">
        <v>592.86082896000005</v>
      </c>
      <c r="AJ40" s="7">
        <v>0</v>
      </c>
      <c r="AK40" s="7">
        <v>445223.90923911001</v>
      </c>
    </row>
    <row r="41" spans="1:37" s="7" customFormat="1" x14ac:dyDescent="0.2">
      <c r="A41" s="4" t="s">
        <v>72</v>
      </c>
      <c r="B41" s="6">
        <v>0</v>
      </c>
      <c r="C41" s="6">
        <v>0</v>
      </c>
      <c r="D41" s="6">
        <v>0</v>
      </c>
      <c r="E41" s="6">
        <v>0</v>
      </c>
      <c r="F41" s="6">
        <v>0</v>
      </c>
      <c r="G41" s="6">
        <v>0</v>
      </c>
      <c r="H41" s="6">
        <v>0</v>
      </c>
      <c r="I41" s="6">
        <v>0</v>
      </c>
      <c r="J41" s="7">
        <v>0</v>
      </c>
      <c r="K41" s="7">
        <v>0</v>
      </c>
      <c r="L41" s="7">
        <v>0</v>
      </c>
      <c r="M41" s="7">
        <v>0</v>
      </c>
      <c r="N41" s="7">
        <v>0</v>
      </c>
      <c r="O41" s="7">
        <v>0</v>
      </c>
      <c r="P41" s="7">
        <v>0</v>
      </c>
      <c r="Q41" s="7">
        <v>0</v>
      </c>
      <c r="R41" s="7">
        <v>0</v>
      </c>
      <c r="S41" s="7">
        <v>0</v>
      </c>
      <c r="T41" s="7">
        <v>0</v>
      </c>
      <c r="U41" s="7">
        <v>0</v>
      </c>
      <c r="V41" s="7">
        <v>0</v>
      </c>
      <c r="W41" s="7">
        <v>0</v>
      </c>
      <c r="X41" s="7">
        <v>0</v>
      </c>
      <c r="Y41" s="7">
        <v>0</v>
      </c>
      <c r="Z41" s="7">
        <v>0</v>
      </c>
      <c r="AA41" s="7">
        <v>0</v>
      </c>
      <c r="AB41" s="7">
        <v>0</v>
      </c>
      <c r="AC41" s="7">
        <v>0</v>
      </c>
      <c r="AD41" s="7">
        <v>0</v>
      </c>
      <c r="AE41" s="7">
        <v>0</v>
      </c>
      <c r="AF41" s="7">
        <v>16611.914056189999</v>
      </c>
      <c r="AG41" s="7">
        <v>0</v>
      </c>
      <c r="AH41" s="7">
        <v>0</v>
      </c>
      <c r="AI41" s="7">
        <v>0</v>
      </c>
      <c r="AJ41" s="7">
        <v>0</v>
      </c>
      <c r="AK41" s="7">
        <v>16611.914056189999</v>
      </c>
    </row>
    <row r="42" spans="1:37" s="7" customFormat="1" x14ac:dyDescent="0.2">
      <c r="A42" s="4" t="s">
        <v>73</v>
      </c>
      <c r="B42" s="6">
        <v>31088.730353980001</v>
      </c>
      <c r="C42" s="6">
        <v>621.89800170000001</v>
      </c>
      <c r="D42" s="6">
        <v>377.17714283999999</v>
      </c>
      <c r="E42" s="6">
        <v>4733.2773046900002</v>
      </c>
      <c r="F42" s="6">
        <v>0</v>
      </c>
      <c r="G42" s="6">
        <v>68876.874310019994</v>
      </c>
      <c r="H42" s="6">
        <v>17173.321939630001</v>
      </c>
      <c r="I42" s="6">
        <v>2589.2608371000001</v>
      </c>
      <c r="J42" s="7">
        <v>4569.0877067900001</v>
      </c>
      <c r="K42" s="7">
        <v>257.48757066000002</v>
      </c>
      <c r="L42" s="7">
        <v>107761.39346439</v>
      </c>
      <c r="M42" s="7">
        <v>6701.5413566329999</v>
      </c>
      <c r="N42" s="7">
        <v>40959.441245661998</v>
      </c>
      <c r="O42" s="7">
        <v>14157.515976709999</v>
      </c>
      <c r="P42" s="7">
        <v>23838.631620489999</v>
      </c>
      <c r="Q42" s="7">
        <v>1504.4054006599999</v>
      </c>
      <c r="R42" s="7">
        <v>3307.8511185420002</v>
      </c>
      <c r="S42" s="7">
        <v>667.55512555999996</v>
      </c>
      <c r="T42" s="7">
        <v>111531.44199194</v>
      </c>
      <c r="U42" s="7">
        <v>13334.2189</v>
      </c>
      <c r="V42" s="7">
        <v>180453.44220590001</v>
      </c>
      <c r="W42" s="7">
        <v>2989.8896278500001</v>
      </c>
      <c r="X42" s="7">
        <v>2293668.1919701099</v>
      </c>
      <c r="Y42" s="7">
        <v>253205.13583371701</v>
      </c>
      <c r="Z42" s="7">
        <v>528.93889848000003</v>
      </c>
      <c r="AA42" s="7">
        <v>168581.67166406789</v>
      </c>
      <c r="AB42" s="7">
        <v>1943.3283309799999</v>
      </c>
      <c r="AC42" s="7">
        <v>17252.095116389999</v>
      </c>
      <c r="AD42" s="7">
        <v>228441.21440001999</v>
      </c>
      <c r="AE42" s="7">
        <v>471.74341626</v>
      </c>
      <c r="AF42" s="7">
        <v>24121.396067835001</v>
      </c>
      <c r="AG42" s="7">
        <v>3690.32</v>
      </c>
      <c r="AH42" s="7">
        <v>112.58435607</v>
      </c>
      <c r="AI42" s="7">
        <v>3720.6054732100001</v>
      </c>
      <c r="AJ42" s="7">
        <v>2049.6051504427001</v>
      </c>
      <c r="AK42" s="7">
        <v>3635281.2738793297</v>
      </c>
    </row>
    <row r="43" spans="1:37" s="7" customFormat="1" x14ac:dyDescent="0.2">
      <c r="A43" s="4" t="s">
        <v>74</v>
      </c>
      <c r="B43" s="6">
        <v>3090.8033896500001</v>
      </c>
      <c r="C43" s="6">
        <v>0.91545714</v>
      </c>
      <c r="D43" s="6">
        <v>24.26296288</v>
      </c>
      <c r="E43" s="6">
        <v>23.202549999999999</v>
      </c>
      <c r="F43" s="6">
        <v>0</v>
      </c>
      <c r="G43" s="6">
        <v>366.30190109</v>
      </c>
      <c r="H43" s="6">
        <v>0</v>
      </c>
      <c r="I43" s="6">
        <v>6.9922167000000002</v>
      </c>
      <c r="J43" s="7">
        <v>323.55278546</v>
      </c>
      <c r="K43" s="7">
        <v>0</v>
      </c>
      <c r="L43" s="7">
        <v>5483.92573963</v>
      </c>
      <c r="M43" s="7">
        <v>283.43378269999999</v>
      </c>
      <c r="N43" s="7">
        <v>21674.510665199999</v>
      </c>
      <c r="O43" s="7">
        <v>295.35722577000001</v>
      </c>
      <c r="P43" s="7">
        <v>126.60336940000001</v>
      </c>
      <c r="Q43" s="7">
        <v>168.9907638</v>
      </c>
      <c r="R43" s="7">
        <v>16.433260090000001</v>
      </c>
      <c r="S43" s="7">
        <v>0</v>
      </c>
      <c r="T43" s="7">
        <v>347.1534542</v>
      </c>
      <c r="U43" s="7">
        <v>9.5823999999999998</v>
      </c>
      <c r="V43" s="7">
        <v>859.49753602999999</v>
      </c>
      <c r="W43" s="7">
        <v>256.04205768000003</v>
      </c>
      <c r="X43" s="7">
        <v>0</v>
      </c>
      <c r="Y43" s="7">
        <v>0</v>
      </c>
      <c r="Z43" s="7">
        <v>15.443350000000001</v>
      </c>
      <c r="AA43" s="7">
        <v>21.772305920000001</v>
      </c>
      <c r="AB43" s="7">
        <v>0</v>
      </c>
      <c r="AC43" s="7">
        <v>342.46999993999998</v>
      </c>
      <c r="AD43" s="7">
        <v>31.093536839999999</v>
      </c>
      <c r="AE43" s="7">
        <v>0</v>
      </c>
      <c r="AF43" s="7">
        <v>31.07611473</v>
      </c>
      <c r="AG43" s="7">
        <v>0</v>
      </c>
      <c r="AH43" s="7">
        <v>0</v>
      </c>
      <c r="AI43" s="7">
        <v>45.714433489999998</v>
      </c>
      <c r="AJ43" s="7">
        <v>0</v>
      </c>
      <c r="AK43" s="7">
        <v>33845.131258339999</v>
      </c>
    </row>
    <row r="44" spans="1:37" s="7" customFormat="1" x14ac:dyDescent="0.2">
      <c r="A44" s="4" t="s">
        <v>75</v>
      </c>
      <c r="B44" s="6">
        <v>0</v>
      </c>
      <c r="C44" s="6">
        <v>0</v>
      </c>
      <c r="D44" s="6">
        <v>0</v>
      </c>
      <c r="E44" s="6">
        <v>0</v>
      </c>
      <c r="F44" s="6">
        <v>0</v>
      </c>
      <c r="G44" s="6">
        <v>0</v>
      </c>
      <c r="H44" s="6">
        <v>0</v>
      </c>
      <c r="I44" s="6">
        <v>0</v>
      </c>
      <c r="J44" s="7">
        <v>0</v>
      </c>
      <c r="K44" s="7">
        <v>0</v>
      </c>
      <c r="L44" s="7">
        <v>0</v>
      </c>
      <c r="M44" s="7">
        <v>0</v>
      </c>
      <c r="N44" s="7">
        <v>0</v>
      </c>
      <c r="O44" s="7">
        <v>0</v>
      </c>
      <c r="P44" s="7">
        <v>0</v>
      </c>
      <c r="Q44" s="7">
        <v>0</v>
      </c>
      <c r="R44" s="7">
        <v>0</v>
      </c>
      <c r="S44" s="7">
        <v>0</v>
      </c>
      <c r="T44" s="7">
        <v>0</v>
      </c>
      <c r="U44" s="7">
        <v>0</v>
      </c>
      <c r="V44" s="7">
        <v>0</v>
      </c>
      <c r="W44" s="7">
        <v>0</v>
      </c>
      <c r="X44" s="7">
        <v>0</v>
      </c>
      <c r="Y44" s="7">
        <v>0</v>
      </c>
      <c r="Z44" s="7">
        <v>0</v>
      </c>
      <c r="AA44" s="7">
        <v>0</v>
      </c>
      <c r="AB44" s="7">
        <v>0</v>
      </c>
      <c r="AC44" s="7">
        <v>0</v>
      </c>
      <c r="AD44" s="7">
        <v>0</v>
      </c>
      <c r="AE44" s="7">
        <v>0</v>
      </c>
      <c r="AF44" s="7">
        <v>0</v>
      </c>
      <c r="AG44" s="7">
        <v>0</v>
      </c>
      <c r="AH44" s="7">
        <v>0</v>
      </c>
      <c r="AI44" s="7">
        <v>0</v>
      </c>
      <c r="AJ44" s="7">
        <v>0</v>
      </c>
      <c r="AK44" s="7">
        <v>0</v>
      </c>
    </row>
    <row r="45" spans="1:37" s="12" customFormat="1" x14ac:dyDescent="0.2">
      <c r="A45" s="10" t="s">
        <v>76</v>
      </c>
      <c r="B45" s="11">
        <v>3521.0598745699999</v>
      </c>
      <c r="C45" s="11">
        <v>280.24819573000002</v>
      </c>
      <c r="D45" s="11">
        <v>5033.5475445000002</v>
      </c>
      <c r="E45" s="11">
        <v>2331.0884900000001</v>
      </c>
      <c r="F45" s="11">
        <v>0</v>
      </c>
      <c r="G45" s="11">
        <v>29433.52157732</v>
      </c>
      <c r="H45" s="11">
        <v>11285.005104260001</v>
      </c>
      <c r="I45" s="11">
        <v>81.380965000000003</v>
      </c>
      <c r="J45" s="12">
        <v>1746.2998192699999</v>
      </c>
      <c r="K45" s="12">
        <v>482.09181254999999</v>
      </c>
      <c r="L45" s="12">
        <v>103029.48130095001</v>
      </c>
      <c r="M45" s="12">
        <v>20362.294243795001</v>
      </c>
      <c r="N45" s="12">
        <v>86394.466590409007</v>
      </c>
      <c r="O45" s="12">
        <v>249372.1678955</v>
      </c>
      <c r="P45" s="12">
        <v>109427.58424207001</v>
      </c>
      <c r="Q45" s="12">
        <v>355.96957952000002</v>
      </c>
      <c r="R45" s="12">
        <v>1549.442269008</v>
      </c>
      <c r="S45" s="12">
        <v>1387.0501327500001</v>
      </c>
      <c r="T45" s="12">
        <v>45025.87798361</v>
      </c>
      <c r="U45" s="12">
        <v>8848.5853000000006</v>
      </c>
      <c r="V45" s="12">
        <v>53693.307859059998</v>
      </c>
      <c r="W45" s="12">
        <v>18021.74445658</v>
      </c>
      <c r="X45" s="12">
        <v>118.47834175</v>
      </c>
      <c r="Y45" s="12">
        <v>9048.8040014950002</v>
      </c>
      <c r="Z45" s="12">
        <v>4835.1045557999996</v>
      </c>
      <c r="AA45" s="12">
        <v>12393.64001977</v>
      </c>
      <c r="AB45" s="12">
        <v>4.7968927399999997</v>
      </c>
      <c r="AC45" s="12">
        <v>4045.6915536699998</v>
      </c>
      <c r="AD45" s="12">
        <v>120824.75165669</v>
      </c>
      <c r="AE45" s="12">
        <v>199089.77427195999</v>
      </c>
      <c r="AF45" s="12">
        <v>117295.083921792</v>
      </c>
      <c r="AG45" s="12">
        <v>57695.64</v>
      </c>
      <c r="AH45" s="12">
        <v>35.446602540000001</v>
      </c>
      <c r="AI45" s="12">
        <v>852.10420047000002</v>
      </c>
      <c r="AJ45" s="12">
        <v>10930.2718487972</v>
      </c>
      <c r="AK45" s="12">
        <v>1288831.8031039261</v>
      </c>
    </row>
    <row r="46" spans="1:37" s="12" customFormat="1" x14ac:dyDescent="0.2">
      <c r="A46" s="10" t="s">
        <v>77</v>
      </c>
      <c r="B46" s="11">
        <v>1089.4021412899999</v>
      </c>
      <c r="C46" s="11">
        <v>280.24819573000002</v>
      </c>
      <c r="D46" s="11">
        <v>144.97504437000001</v>
      </c>
      <c r="E46" s="11">
        <v>2331.0884900000001</v>
      </c>
      <c r="F46" s="11">
        <v>0</v>
      </c>
      <c r="G46" s="11">
        <v>22268.589296319999</v>
      </c>
      <c r="H46" s="11">
        <v>6024.3104566399998</v>
      </c>
      <c r="I46" s="11">
        <v>81.380965000000003</v>
      </c>
      <c r="J46" s="12">
        <v>1746.2998192699999</v>
      </c>
      <c r="K46" s="12">
        <v>482.09181254999999</v>
      </c>
      <c r="L46" s="12">
        <v>101962.04830394</v>
      </c>
      <c r="M46" s="12">
        <v>14544.205786875</v>
      </c>
      <c r="N46" s="12">
        <v>85760.573639929004</v>
      </c>
      <c r="O46" s="12">
        <v>201937.93613906999</v>
      </c>
      <c r="P46" s="12">
        <v>95665.880789849994</v>
      </c>
      <c r="Q46" s="12">
        <v>355.96957952000002</v>
      </c>
      <c r="R46" s="12">
        <v>721.89918132800005</v>
      </c>
      <c r="S46" s="12">
        <v>882.56382431999998</v>
      </c>
      <c r="T46" s="12">
        <v>43283.090122050002</v>
      </c>
      <c r="U46" s="12">
        <v>8848.5853000000006</v>
      </c>
      <c r="V46" s="12">
        <v>1892.85354843</v>
      </c>
      <c r="W46" s="12">
        <v>3883.42180779</v>
      </c>
      <c r="X46" s="12">
        <v>118.47834175</v>
      </c>
      <c r="Y46" s="12">
        <v>2503.4275424950001</v>
      </c>
      <c r="Z46" s="12">
        <v>2371.28004091</v>
      </c>
      <c r="AA46" s="12">
        <v>7597.3039597699999</v>
      </c>
      <c r="AB46" s="12">
        <v>4.7968927399999997</v>
      </c>
      <c r="AC46" s="12">
        <v>4045.6915536699998</v>
      </c>
      <c r="AD46" s="12">
        <v>112987.14921529</v>
      </c>
      <c r="AE46" s="12">
        <v>4635.1860327900004</v>
      </c>
      <c r="AF46" s="12">
        <v>111438.465144812</v>
      </c>
      <c r="AG46" s="12">
        <v>56510.54</v>
      </c>
      <c r="AH46" s="12">
        <v>35.446602540000001</v>
      </c>
      <c r="AI46" s="12">
        <v>852.10420047000002</v>
      </c>
      <c r="AJ46" s="12">
        <v>4832.8953484171998</v>
      </c>
      <c r="AK46" s="12">
        <v>902120.17911992618</v>
      </c>
    </row>
    <row r="47" spans="1:37" s="7" customFormat="1" x14ac:dyDescent="0.2">
      <c r="A47" s="4" t="s">
        <v>78</v>
      </c>
      <c r="B47" s="6">
        <v>867.40360549000002</v>
      </c>
      <c r="C47" s="6">
        <v>280.24819573000002</v>
      </c>
      <c r="D47" s="6">
        <v>144.97504437000001</v>
      </c>
      <c r="E47" s="6">
        <v>2331.0884900000001</v>
      </c>
      <c r="F47" s="6">
        <v>0</v>
      </c>
      <c r="G47" s="6">
        <v>13843.644529429999</v>
      </c>
      <c r="H47" s="6">
        <v>5527.3861914400004</v>
      </c>
      <c r="I47" s="6">
        <v>71.536290100000002</v>
      </c>
      <c r="J47" s="7">
        <v>300.85745639999999</v>
      </c>
      <c r="K47" s="7">
        <v>482.09181254999999</v>
      </c>
      <c r="L47" s="7">
        <v>79946.438123920001</v>
      </c>
      <c r="M47" s="7">
        <v>4178.4239546110002</v>
      </c>
      <c r="N47" s="7">
        <v>29417.011834486999</v>
      </c>
      <c r="O47" s="7">
        <v>9693.0956451000002</v>
      </c>
      <c r="P47" s="7">
        <v>40839.647789850002</v>
      </c>
      <c r="Q47" s="7">
        <v>108.45034875</v>
      </c>
      <c r="R47" s="7">
        <v>671.19344200800003</v>
      </c>
      <c r="S47" s="7">
        <v>491.06990445000002</v>
      </c>
      <c r="T47" s="7">
        <v>23394.935988910001</v>
      </c>
      <c r="U47" s="7">
        <v>6520.1881999999996</v>
      </c>
      <c r="V47" s="7">
        <v>1878.49303908</v>
      </c>
      <c r="W47" s="7">
        <v>655.01123645999996</v>
      </c>
      <c r="X47" s="7">
        <v>118.47834175</v>
      </c>
      <c r="Y47" s="7">
        <v>1681.0726499049999</v>
      </c>
      <c r="Z47" s="7">
        <v>275.54656901999999</v>
      </c>
      <c r="AA47" s="7">
        <v>772.80665277000003</v>
      </c>
      <c r="AB47" s="7">
        <v>4.7968927399999997</v>
      </c>
      <c r="AC47" s="7">
        <v>1638.1681755899999</v>
      </c>
      <c r="AD47" s="7">
        <v>50117.764920200003</v>
      </c>
      <c r="AE47" s="7">
        <v>395.71048179000002</v>
      </c>
      <c r="AF47" s="7">
        <v>19968.507208462001</v>
      </c>
      <c r="AG47" s="7">
        <v>7366.86</v>
      </c>
      <c r="AH47" s="7">
        <v>35.446602540000001</v>
      </c>
      <c r="AI47" s="7">
        <v>852.10420047000002</v>
      </c>
      <c r="AJ47" s="7">
        <v>3686.1881897672001</v>
      </c>
      <c r="AK47" s="7">
        <v>308556.64200814022</v>
      </c>
    </row>
    <row r="48" spans="1:37" s="7" customFormat="1" x14ac:dyDescent="0.2">
      <c r="A48" s="4" t="s">
        <v>79</v>
      </c>
      <c r="B48" s="6">
        <v>221.99853580000001</v>
      </c>
      <c r="C48" s="6">
        <v>0</v>
      </c>
      <c r="D48" s="6">
        <v>0</v>
      </c>
      <c r="E48" s="6">
        <v>0</v>
      </c>
      <c r="F48" s="6">
        <v>0</v>
      </c>
      <c r="G48" s="6">
        <v>8424.9447668899993</v>
      </c>
      <c r="H48" s="6">
        <v>496.92426519999998</v>
      </c>
      <c r="I48" s="6">
        <v>9.8446748999999993</v>
      </c>
      <c r="J48" s="7">
        <v>1445.4423628699999</v>
      </c>
      <c r="K48" s="7">
        <v>0</v>
      </c>
      <c r="L48" s="7">
        <v>22015.610180020001</v>
      </c>
      <c r="M48" s="7">
        <v>10365.781832264</v>
      </c>
      <c r="N48" s="7">
        <v>56343.561805441997</v>
      </c>
      <c r="O48" s="7">
        <v>192244.84049397</v>
      </c>
      <c r="P48" s="7">
        <v>54826.233</v>
      </c>
      <c r="Q48" s="7">
        <v>247.51923077000001</v>
      </c>
      <c r="R48" s="7">
        <v>50.705739319999999</v>
      </c>
      <c r="S48" s="7">
        <v>391.49391987000001</v>
      </c>
      <c r="T48" s="7">
        <v>19888.15413314</v>
      </c>
      <c r="U48" s="7">
        <v>2328.3971000000001</v>
      </c>
      <c r="V48" s="7">
        <v>14.360509349999999</v>
      </c>
      <c r="W48" s="7">
        <v>3228.41057133</v>
      </c>
      <c r="X48" s="7">
        <v>0</v>
      </c>
      <c r="Y48" s="7">
        <v>822.35489258999996</v>
      </c>
      <c r="Z48" s="7">
        <v>2095.7334718900001</v>
      </c>
      <c r="AA48" s="7">
        <v>6824.4973069999996</v>
      </c>
      <c r="AB48" s="7">
        <v>0</v>
      </c>
      <c r="AC48" s="7">
        <v>2407.5233780799999</v>
      </c>
      <c r="AD48" s="7">
        <v>62869.38429509</v>
      </c>
      <c r="AE48" s="7">
        <v>4239.4755510000005</v>
      </c>
      <c r="AF48" s="7">
        <v>91469.957936349994</v>
      </c>
      <c r="AG48" s="7">
        <v>49143.68</v>
      </c>
      <c r="AH48" s="7">
        <v>0</v>
      </c>
      <c r="AI48" s="7">
        <v>0</v>
      </c>
      <c r="AJ48" s="7">
        <v>1146.7071586500001</v>
      </c>
      <c r="AK48" s="7">
        <v>593563.53711178596</v>
      </c>
    </row>
    <row r="49" spans="1:37" s="12" customFormat="1" x14ac:dyDescent="0.2">
      <c r="A49" s="10" t="s">
        <v>80</v>
      </c>
      <c r="B49" s="11">
        <v>0</v>
      </c>
      <c r="C49" s="11">
        <v>0</v>
      </c>
      <c r="D49" s="11">
        <v>0</v>
      </c>
      <c r="E49" s="11">
        <v>0</v>
      </c>
      <c r="F49" s="11">
        <v>0</v>
      </c>
      <c r="G49" s="11">
        <v>0</v>
      </c>
      <c r="H49" s="11">
        <v>0</v>
      </c>
      <c r="I49" s="11">
        <v>0</v>
      </c>
      <c r="J49" s="12">
        <v>0</v>
      </c>
      <c r="K49" s="12">
        <v>0</v>
      </c>
      <c r="L49" s="12">
        <v>0</v>
      </c>
      <c r="M49" s="12">
        <v>1577.65509939</v>
      </c>
      <c r="N49" s="12">
        <v>633.89295047999997</v>
      </c>
      <c r="O49" s="12">
        <v>10020.565476039999</v>
      </c>
      <c r="P49" s="12">
        <v>23.745000000000001</v>
      </c>
      <c r="Q49" s="12">
        <v>0</v>
      </c>
      <c r="R49" s="12">
        <v>0</v>
      </c>
      <c r="S49" s="12">
        <v>504.48630843000001</v>
      </c>
      <c r="T49" s="12">
        <v>1454.9951255599999</v>
      </c>
      <c r="U49" s="12">
        <v>0</v>
      </c>
      <c r="V49" s="12">
        <v>62.92269366</v>
      </c>
      <c r="W49" s="12">
        <v>0</v>
      </c>
      <c r="X49" s="12">
        <v>0</v>
      </c>
      <c r="Y49" s="12">
        <v>0</v>
      </c>
      <c r="Z49" s="12">
        <v>0</v>
      </c>
      <c r="AA49" s="12">
        <v>0</v>
      </c>
      <c r="AB49" s="12">
        <v>0</v>
      </c>
      <c r="AC49" s="12">
        <v>0</v>
      </c>
      <c r="AD49" s="12">
        <v>7837.6024414000003</v>
      </c>
      <c r="AE49" s="12">
        <v>0</v>
      </c>
      <c r="AF49" s="12">
        <v>2996.3868937500001</v>
      </c>
      <c r="AG49" s="12">
        <v>1185.0999999999999</v>
      </c>
      <c r="AH49" s="12">
        <v>0</v>
      </c>
      <c r="AI49" s="12">
        <v>0</v>
      </c>
      <c r="AJ49" s="12">
        <v>82.870379</v>
      </c>
      <c r="AK49" s="12">
        <v>26380.222367710001</v>
      </c>
    </row>
    <row r="50" spans="1:37" s="7" customFormat="1" x14ac:dyDescent="0.2">
      <c r="A50" s="4" t="s">
        <v>81</v>
      </c>
      <c r="B50" s="6">
        <v>0</v>
      </c>
      <c r="C50" s="6">
        <v>0</v>
      </c>
      <c r="D50" s="6">
        <v>0</v>
      </c>
      <c r="E50" s="6">
        <v>0</v>
      </c>
      <c r="F50" s="6">
        <v>0</v>
      </c>
      <c r="G50" s="6">
        <v>0</v>
      </c>
      <c r="H50" s="6">
        <v>0</v>
      </c>
      <c r="I50" s="6">
        <v>0</v>
      </c>
      <c r="J50" s="7">
        <v>0</v>
      </c>
      <c r="K50" s="7">
        <v>0</v>
      </c>
      <c r="L50" s="7">
        <v>0</v>
      </c>
      <c r="M50" s="7">
        <v>1508.9555123299999</v>
      </c>
      <c r="N50" s="7">
        <v>581.84465048000004</v>
      </c>
      <c r="O50" s="7">
        <v>10020.565476039999</v>
      </c>
      <c r="P50" s="7">
        <v>23.745000000000001</v>
      </c>
      <c r="Q50" s="7">
        <v>0</v>
      </c>
      <c r="R50" s="7">
        <v>0</v>
      </c>
      <c r="S50" s="7">
        <v>0</v>
      </c>
      <c r="T50" s="7">
        <v>0</v>
      </c>
      <c r="U50" s="7">
        <v>0</v>
      </c>
      <c r="V50" s="7">
        <v>4.6326936600000002</v>
      </c>
      <c r="W50" s="7">
        <v>0</v>
      </c>
      <c r="X50" s="7">
        <v>0</v>
      </c>
      <c r="Y50" s="7">
        <v>0</v>
      </c>
      <c r="Z50" s="7">
        <v>0</v>
      </c>
      <c r="AA50" s="7">
        <v>0</v>
      </c>
      <c r="AB50" s="7">
        <v>0</v>
      </c>
      <c r="AC50" s="7">
        <v>0</v>
      </c>
      <c r="AD50" s="7">
        <v>7837.6024414000003</v>
      </c>
      <c r="AE50" s="7">
        <v>0</v>
      </c>
      <c r="AF50" s="7">
        <v>2884.15513182</v>
      </c>
      <c r="AG50" s="7">
        <v>1185.0999999999999</v>
      </c>
      <c r="AH50" s="7">
        <v>0</v>
      </c>
      <c r="AI50" s="7">
        <v>0</v>
      </c>
      <c r="AJ50" s="7">
        <v>82.870379</v>
      </c>
      <c r="AK50" s="7">
        <v>24129.47128473</v>
      </c>
    </row>
    <row r="51" spans="1:37" s="7" customFormat="1" x14ac:dyDescent="0.2">
      <c r="A51" s="4" t="s">
        <v>82</v>
      </c>
      <c r="B51" s="6">
        <v>0</v>
      </c>
      <c r="C51" s="6">
        <v>0</v>
      </c>
      <c r="D51" s="6">
        <v>0</v>
      </c>
      <c r="E51" s="6">
        <v>0</v>
      </c>
      <c r="F51" s="6">
        <v>0</v>
      </c>
      <c r="G51" s="6">
        <v>0</v>
      </c>
      <c r="H51" s="6">
        <v>0</v>
      </c>
      <c r="I51" s="6">
        <v>0</v>
      </c>
      <c r="J51" s="7">
        <v>0</v>
      </c>
      <c r="K51" s="7">
        <v>0</v>
      </c>
      <c r="L51" s="7">
        <v>0</v>
      </c>
      <c r="M51" s="7">
        <v>68.699587059999999</v>
      </c>
      <c r="N51" s="7">
        <v>52.048299999999998</v>
      </c>
      <c r="O51" s="7">
        <v>0</v>
      </c>
      <c r="P51" s="7">
        <v>0</v>
      </c>
      <c r="Q51" s="7">
        <v>0</v>
      </c>
      <c r="R51" s="7">
        <v>0</v>
      </c>
      <c r="S51" s="7">
        <v>504.48630843000001</v>
      </c>
      <c r="T51" s="7">
        <v>1454.9951255599999</v>
      </c>
      <c r="U51" s="7">
        <v>0</v>
      </c>
      <c r="V51" s="7">
        <v>58.29</v>
      </c>
      <c r="W51" s="7">
        <v>0</v>
      </c>
      <c r="X51" s="7">
        <v>0</v>
      </c>
      <c r="Y51" s="7">
        <v>0</v>
      </c>
      <c r="Z51" s="7">
        <v>0</v>
      </c>
      <c r="AA51" s="7">
        <v>0</v>
      </c>
      <c r="AB51" s="7">
        <v>0</v>
      </c>
      <c r="AC51" s="7">
        <v>0</v>
      </c>
      <c r="AD51" s="7">
        <v>0</v>
      </c>
      <c r="AE51" s="7">
        <v>0</v>
      </c>
      <c r="AF51" s="7">
        <v>112.23176193</v>
      </c>
      <c r="AG51" s="7">
        <v>0</v>
      </c>
      <c r="AH51" s="7">
        <v>0</v>
      </c>
      <c r="AI51" s="7">
        <v>0</v>
      </c>
      <c r="AJ51" s="7">
        <v>0</v>
      </c>
      <c r="AK51" s="7">
        <v>2250.7510829799999</v>
      </c>
    </row>
    <row r="52" spans="1:37" s="12" customFormat="1" x14ac:dyDescent="0.2">
      <c r="A52" s="10" t="s">
        <v>83</v>
      </c>
      <c r="B52" s="11">
        <v>2431.6577332799998</v>
      </c>
      <c r="C52" s="11">
        <v>0</v>
      </c>
      <c r="D52" s="11">
        <v>4888.5725001299998</v>
      </c>
      <c r="E52" s="11">
        <v>0</v>
      </c>
      <c r="F52" s="11">
        <v>0</v>
      </c>
      <c r="G52" s="11">
        <v>7164.9322810000003</v>
      </c>
      <c r="H52" s="11">
        <v>5260.6946476200001</v>
      </c>
      <c r="I52" s="11">
        <v>0</v>
      </c>
      <c r="J52" s="12">
        <v>0</v>
      </c>
      <c r="K52" s="12">
        <v>0</v>
      </c>
      <c r="L52" s="12">
        <v>1067.43299701</v>
      </c>
      <c r="M52" s="12">
        <v>4240.4333575299997</v>
      </c>
      <c r="N52" s="12">
        <v>0</v>
      </c>
      <c r="O52" s="12">
        <v>37413.666280390004</v>
      </c>
      <c r="P52" s="12">
        <v>13737.95845222</v>
      </c>
      <c r="Q52" s="12">
        <v>0</v>
      </c>
      <c r="R52" s="12">
        <v>827.54308767999999</v>
      </c>
      <c r="S52" s="12">
        <v>0</v>
      </c>
      <c r="T52" s="12">
        <v>287.79273599999999</v>
      </c>
      <c r="U52" s="12">
        <v>0</v>
      </c>
      <c r="V52" s="12">
        <v>51737.531616970002</v>
      </c>
      <c r="W52" s="12">
        <v>14138.322648789999</v>
      </c>
      <c r="X52" s="12">
        <v>0</v>
      </c>
      <c r="Y52" s="12">
        <v>6545.3764590000001</v>
      </c>
      <c r="Z52" s="12">
        <v>2463.82451489</v>
      </c>
      <c r="AA52" s="12">
        <v>4796.3360599999996</v>
      </c>
      <c r="AB52" s="12">
        <v>0</v>
      </c>
      <c r="AC52" s="12">
        <v>0</v>
      </c>
      <c r="AD52" s="12">
        <v>0</v>
      </c>
      <c r="AE52" s="12">
        <v>194454.58823917</v>
      </c>
      <c r="AF52" s="12">
        <v>2860.2318832300002</v>
      </c>
      <c r="AG52" s="12">
        <v>0</v>
      </c>
      <c r="AH52" s="12">
        <v>0</v>
      </c>
      <c r="AI52" s="12">
        <v>0</v>
      </c>
      <c r="AJ52" s="12">
        <v>6014.50612138</v>
      </c>
      <c r="AK52" s="12">
        <v>360331.40161628998</v>
      </c>
    </row>
    <row r="53" spans="1:37" s="7" customFormat="1" x14ac:dyDescent="0.2">
      <c r="A53" s="4" t="s">
        <v>58</v>
      </c>
      <c r="B53" s="6">
        <v>2431.6577332799998</v>
      </c>
      <c r="C53" s="6">
        <v>0</v>
      </c>
      <c r="D53" s="6">
        <v>1.1498943100000001</v>
      </c>
      <c r="E53" s="6">
        <v>0</v>
      </c>
      <c r="F53" s="6">
        <v>0</v>
      </c>
      <c r="G53" s="6">
        <v>7164.9322810000003</v>
      </c>
      <c r="H53" s="6">
        <v>0</v>
      </c>
      <c r="I53" s="6">
        <v>0</v>
      </c>
      <c r="J53" s="7">
        <v>0</v>
      </c>
      <c r="K53" s="7">
        <v>0</v>
      </c>
      <c r="L53" s="7">
        <v>0</v>
      </c>
      <c r="M53" s="7">
        <v>0</v>
      </c>
      <c r="N53" s="7">
        <v>0</v>
      </c>
      <c r="O53" s="7">
        <v>33452.215351669998</v>
      </c>
      <c r="P53" s="7">
        <v>13737.95845222</v>
      </c>
      <c r="Q53" s="7">
        <v>0</v>
      </c>
      <c r="R53" s="7">
        <v>0</v>
      </c>
      <c r="S53" s="7">
        <v>0</v>
      </c>
      <c r="T53" s="7">
        <v>0</v>
      </c>
      <c r="U53" s="7">
        <v>0</v>
      </c>
      <c r="V53" s="7">
        <v>39662.384830609997</v>
      </c>
      <c r="W53" s="7">
        <v>14138.322648789999</v>
      </c>
      <c r="X53" s="7">
        <v>0</v>
      </c>
      <c r="Y53" s="7">
        <v>0</v>
      </c>
      <c r="Z53" s="7">
        <v>0</v>
      </c>
      <c r="AA53" s="7">
        <v>0</v>
      </c>
      <c r="AB53" s="7">
        <v>0</v>
      </c>
      <c r="AC53" s="7">
        <v>0</v>
      </c>
      <c r="AD53" s="7">
        <v>0</v>
      </c>
      <c r="AE53" s="7">
        <v>0</v>
      </c>
      <c r="AF53" s="7">
        <v>921.17658996</v>
      </c>
      <c r="AG53" s="7">
        <v>0</v>
      </c>
      <c r="AH53" s="7">
        <v>0</v>
      </c>
      <c r="AI53" s="7">
        <v>0</v>
      </c>
      <c r="AJ53" s="7">
        <v>5916.45483934</v>
      </c>
      <c r="AK53" s="7">
        <v>117426.25262118</v>
      </c>
    </row>
    <row r="54" spans="1:37" s="7" customFormat="1" x14ac:dyDescent="0.2">
      <c r="A54" s="4" t="s">
        <v>84</v>
      </c>
      <c r="B54" s="6">
        <v>0</v>
      </c>
      <c r="C54" s="6">
        <v>0</v>
      </c>
      <c r="D54" s="6">
        <v>0</v>
      </c>
      <c r="E54" s="6">
        <v>0</v>
      </c>
      <c r="F54" s="6">
        <v>0</v>
      </c>
      <c r="G54" s="6">
        <v>7164.9322810000003</v>
      </c>
      <c r="H54" s="6">
        <v>0</v>
      </c>
      <c r="I54" s="6">
        <v>0</v>
      </c>
      <c r="J54" s="7">
        <v>0</v>
      </c>
      <c r="K54" s="7">
        <v>0</v>
      </c>
      <c r="L54" s="7">
        <v>0</v>
      </c>
      <c r="M54" s="7">
        <v>0</v>
      </c>
      <c r="N54" s="7">
        <v>0</v>
      </c>
      <c r="O54" s="7">
        <v>0</v>
      </c>
      <c r="P54" s="7">
        <v>0</v>
      </c>
      <c r="Q54" s="7">
        <v>0</v>
      </c>
      <c r="R54" s="7">
        <v>0</v>
      </c>
      <c r="S54" s="7">
        <v>0</v>
      </c>
      <c r="T54" s="7">
        <v>0</v>
      </c>
      <c r="U54" s="7">
        <v>0</v>
      </c>
      <c r="V54" s="7">
        <v>0</v>
      </c>
      <c r="W54" s="7">
        <v>0</v>
      </c>
      <c r="X54" s="7">
        <v>0</v>
      </c>
      <c r="Y54" s="7">
        <v>0</v>
      </c>
      <c r="Z54" s="7">
        <v>0</v>
      </c>
      <c r="AA54" s="7">
        <v>0</v>
      </c>
      <c r="AB54" s="7">
        <v>0</v>
      </c>
      <c r="AC54" s="7">
        <v>0</v>
      </c>
      <c r="AD54" s="7">
        <v>0</v>
      </c>
      <c r="AE54" s="7">
        <v>0</v>
      </c>
      <c r="AF54" s="7">
        <v>0</v>
      </c>
      <c r="AG54" s="7">
        <v>0</v>
      </c>
      <c r="AH54" s="7">
        <v>0</v>
      </c>
      <c r="AI54" s="7">
        <v>0</v>
      </c>
      <c r="AJ54" s="7">
        <v>0</v>
      </c>
      <c r="AK54" s="7">
        <v>7164.9322810000003</v>
      </c>
    </row>
    <row r="55" spans="1:37" s="7" customFormat="1" x14ac:dyDescent="0.2">
      <c r="A55" s="4" t="s">
        <v>63</v>
      </c>
      <c r="B55" s="6">
        <v>0</v>
      </c>
      <c r="C55" s="6">
        <v>0</v>
      </c>
      <c r="D55" s="6">
        <v>0</v>
      </c>
      <c r="E55" s="6">
        <v>0</v>
      </c>
      <c r="F55" s="6">
        <v>0</v>
      </c>
      <c r="G55" s="6">
        <v>0</v>
      </c>
      <c r="H55" s="6">
        <v>0</v>
      </c>
      <c r="I55" s="6">
        <v>0</v>
      </c>
      <c r="J55" s="7">
        <v>0</v>
      </c>
      <c r="K55" s="7">
        <v>0</v>
      </c>
      <c r="L55" s="7">
        <v>0</v>
      </c>
      <c r="M55" s="7">
        <v>0</v>
      </c>
      <c r="N55" s="7">
        <v>0</v>
      </c>
      <c r="O55" s="7">
        <v>0</v>
      </c>
      <c r="P55" s="7">
        <v>0</v>
      </c>
      <c r="Q55" s="7">
        <v>0</v>
      </c>
      <c r="R55" s="7">
        <v>0</v>
      </c>
      <c r="S55" s="7">
        <v>0</v>
      </c>
      <c r="T55" s="7">
        <v>0</v>
      </c>
      <c r="U55" s="7">
        <v>0</v>
      </c>
      <c r="V55" s="7">
        <v>0</v>
      </c>
      <c r="W55" s="7">
        <v>13957.679898390001</v>
      </c>
      <c r="X55" s="7">
        <v>0</v>
      </c>
      <c r="Y55" s="7">
        <v>0</v>
      </c>
      <c r="Z55" s="7">
        <v>0</v>
      </c>
      <c r="AA55" s="7">
        <v>0</v>
      </c>
      <c r="AB55" s="7">
        <v>0</v>
      </c>
      <c r="AC55" s="7">
        <v>0</v>
      </c>
      <c r="AD55" s="7">
        <v>0</v>
      </c>
      <c r="AE55" s="7">
        <v>0</v>
      </c>
      <c r="AF55" s="7">
        <v>0</v>
      </c>
      <c r="AG55" s="7">
        <v>0</v>
      </c>
      <c r="AH55" s="7">
        <v>0</v>
      </c>
      <c r="AI55" s="7">
        <v>0</v>
      </c>
      <c r="AJ55" s="7">
        <v>0</v>
      </c>
      <c r="AK55" s="7">
        <v>13957.679898390001</v>
      </c>
    </row>
    <row r="56" spans="1:37" s="7" customFormat="1" x14ac:dyDescent="0.2">
      <c r="A56" s="4" t="s">
        <v>65</v>
      </c>
      <c r="B56" s="6">
        <v>0</v>
      </c>
      <c r="C56" s="6">
        <v>0</v>
      </c>
      <c r="D56" s="6">
        <v>0</v>
      </c>
      <c r="E56" s="6">
        <v>0</v>
      </c>
      <c r="F56" s="6">
        <v>0</v>
      </c>
      <c r="G56" s="6">
        <v>0</v>
      </c>
      <c r="H56" s="6">
        <v>0</v>
      </c>
      <c r="I56" s="6">
        <v>0</v>
      </c>
      <c r="J56" s="7">
        <v>0</v>
      </c>
      <c r="K56" s="7">
        <v>0</v>
      </c>
      <c r="L56" s="7">
        <v>0</v>
      </c>
      <c r="M56" s="7">
        <v>0</v>
      </c>
      <c r="N56" s="7">
        <v>0</v>
      </c>
      <c r="O56" s="7">
        <v>33223.9</v>
      </c>
      <c r="P56" s="7">
        <v>0</v>
      </c>
      <c r="Q56" s="7">
        <v>0</v>
      </c>
      <c r="R56" s="7">
        <v>0</v>
      </c>
      <c r="S56" s="7">
        <v>0</v>
      </c>
      <c r="T56" s="7">
        <v>0</v>
      </c>
      <c r="U56" s="7">
        <v>0</v>
      </c>
      <c r="V56" s="7">
        <v>0</v>
      </c>
      <c r="W56" s="7">
        <v>0</v>
      </c>
      <c r="X56" s="7">
        <v>0</v>
      </c>
      <c r="Y56" s="7">
        <v>0</v>
      </c>
      <c r="Z56" s="7">
        <v>0</v>
      </c>
      <c r="AA56" s="7">
        <v>0</v>
      </c>
      <c r="AB56" s="7">
        <v>0</v>
      </c>
      <c r="AC56" s="7">
        <v>0</v>
      </c>
      <c r="AD56" s="7">
        <v>0</v>
      </c>
      <c r="AE56" s="7">
        <v>0</v>
      </c>
      <c r="AF56" s="7">
        <v>0</v>
      </c>
      <c r="AG56" s="7">
        <v>0</v>
      </c>
      <c r="AH56" s="7">
        <v>0</v>
      </c>
      <c r="AI56" s="7">
        <v>0</v>
      </c>
      <c r="AJ56" s="7">
        <v>0</v>
      </c>
      <c r="AK56" s="7">
        <v>33223.9</v>
      </c>
    </row>
    <row r="57" spans="1:37" s="7" customFormat="1" x14ac:dyDescent="0.2">
      <c r="A57" s="4" t="s">
        <v>85</v>
      </c>
      <c r="B57" s="6">
        <v>0</v>
      </c>
      <c r="C57" s="6">
        <v>0</v>
      </c>
      <c r="D57" s="6">
        <v>0</v>
      </c>
      <c r="E57" s="6">
        <v>0</v>
      </c>
      <c r="F57" s="6">
        <v>0</v>
      </c>
      <c r="G57" s="6">
        <v>0</v>
      </c>
      <c r="H57" s="6">
        <v>0</v>
      </c>
      <c r="I57" s="6">
        <v>0</v>
      </c>
      <c r="J57" s="7">
        <v>0</v>
      </c>
      <c r="K57" s="7">
        <v>0</v>
      </c>
      <c r="L57" s="7">
        <v>0</v>
      </c>
      <c r="M57" s="7">
        <v>0</v>
      </c>
      <c r="N57" s="7">
        <v>0</v>
      </c>
      <c r="O57" s="7">
        <v>0</v>
      </c>
      <c r="P57" s="7">
        <v>13737.95845222</v>
      </c>
      <c r="Q57" s="7">
        <v>0</v>
      </c>
      <c r="R57" s="7">
        <v>0</v>
      </c>
      <c r="S57" s="7">
        <v>0</v>
      </c>
      <c r="T57" s="7">
        <v>0</v>
      </c>
      <c r="U57" s="7">
        <v>0</v>
      </c>
      <c r="V57" s="7">
        <v>0</v>
      </c>
      <c r="W57" s="7">
        <v>0</v>
      </c>
      <c r="X57" s="7">
        <v>0</v>
      </c>
      <c r="Y57" s="7">
        <v>0</v>
      </c>
      <c r="Z57" s="7">
        <v>0</v>
      </c>
      <c r="AA57" s="7">
        <v>0</v>
      </c>
      <c r="AB57" s="7">
        <v>0</v>
      </c>
      <c r="AC57" s="7">
        <v>0</v>
      </c>
      <c r="AD57" s="7">
        <v>0</v>
      </c>
      <c r="AE57" s="7">
        <v>0</v>
      </c>
      <c r="AF57" s="7">
        <v>0</v>
      </c>
      <c r="AG57" s="7">
        <v>0</v>
      </c>
      <c r="AH57" s="7">
        <v>0</v>
      </c>
      <c r="AI57" s="7">
        <v>0</v>
      </c>
      <c r="AJ57" s="7">
        <v>0</v>
      </c>
      <c r="AK57" s="7">
        <v>13737.95845222</v>
      </c>
    </row>
    <row r="58" spans="1:37" s="7" customFormat="1" x14ac:dyDescent="0.2">
      <c r="A58" s="4" t="s">
        <v>86</v>
      </c>
      <c r="B58" s="6">
        <v>0</v>
      </c>
      <c r="C58" s="6">
        <v>0</v>
      </c>
      <c r="D58" s="6">
        <v>0</v>
      </c>
      <c r="E58" s="6">
        <v>0</v>
      </c>
      <c r="F58" s="6">
        <v>0</v>
      </c>
      <c r="G58" s="6">
        <v>0</v>
      </c>
      <c r="H58" s="6">
        <v>0</v>
      </c>
      <c r="I58" s="6">
        <v>0</v>
      </c>
      <c r="J58" s="7">
        <v>0</v>
      </c>
      <c r="K58" s="7">
        <v>0</v>
      </c>
      <c r="L58" s="7">
        <v>0</v>
      </c>
      <c r="M58" s="7">
        <v>0</v>
      </c>
      <c r="N58" s="7">
        <v>0</v>
      </c>
      <c r="O58" s="7">
        <v>0</v>
      </c>
      <c r="P58" s="7">
        <v>0</v>
      </c>
      <c r="Q58" s="7">
        <v>0</v>
      </c>
      <c r="R58" s="7">
        <v>0</v>
      </c>
      <c r="S58" s="7">
        <v>0</v>
      </c>
      <c r="T58" s="7">
        <v>0</v>
      </c>
      <c r="U58" s="7">
        <v>0</v>
      </c>
      <c r="V58" s="7">
        <v>16368</v>
      </c>
      <c r="W58" s="7">
        <v>0</v>
      </c>
      <c r="X58" s="7">
        <v>0</v>
      </c>
      <c r="Y58" s="7">
        <v>0</v>
      </c>
      <c r="Z58" s="7">
        <v>0</v>
      </c>
      <c r="AA58" s="7">
        <v>0</v>
      </c>
      <c r="AB58" s="7">
        <v>0</v>
      </c>
      <c r="AC58" s="7">
        <v>0</v>
      </c>
      <c r="AD58" s="7">
        <v>0</v>
      </c>
      <c r="AE58" s="7">
        <v>0</v>
      </c>
      <c r="AF58" s="7">
        <v>0</v>
      </c>
      <c r="AG58" s="7">
        <v>0</v>
      </c>
      <c r="AH58" s="7">
        <v>0</v>
      </c>
      <c r="AI58" s="7">
        <v>0</v>
      </c>
      <c r="AJ58" s="7">
        <v>0</v>
      </c>
      <c r="AK58" s="7">
        <v>16368</v>
      </c>
    </row>
    <row r="59" spans="1:37" s="7" customFormat="1" x14ac:dyDescent="0.2">
      <c r="A59" s="4" t="s">
        <v>67</v>
      </c>
      <c r="B59" s="6">
        <v>0</v>
      </c>
      <c r="C59" s="6">
        <v>0</v>
      </c>
      <c r="D59" s="6">
        <v>0</v>
      </c>
      <c r="E59" s="6">
        <v>0</v>
      </c>
      <c r="F59" s="6">
        <v>0</v>
      </c>
      <c r="G59" s="6">
        <v>0</v>
      </c>
      <c r="H59" s="6">
        <v>0</v>
      </c>
      <c r="I59" s="6">
        <v>0</v>
      </c>
      <c r="J59" s="7">
        <v>0</v>
      </c>
      <c r="K59" s="7">
        <v>0</v>
      </c>
      <c r="L59" s="7">
        <v>0</v>
      </c>
      <c r="M59" s="7">
        <v>0</v>
      </c>
      <c r="N59" s="7">
        <v>0</v>
      </c>
      <c r="O59" s="7">
        <v>0</v>
      </c>
      <c r="P59" s="7">
        <v>0</v>
      </c>
      <c r="Q59" s="7">
        <v>0</v>
      </c>
      <c r="R59" s="7">
        <v>0</v>
      </c>
      <c r="S59" s="7">
        <v>0</v>
      </c>
      <c r="T59" s="7">
        <v>0</v>
      </c>
      <c r="U59" s="7">
        <v>0</v>
      </c>
      <c r="V59" s="7">
        <v>23294.384830610001</v>
      </c>
      <c r="W59" s="7">
        <v>0</v>
      </c>
      <c r="X59" s="7">
        <v>0</v>
      </c>
      <c r="Y59" s="7">
        <v>0</v>
      </c>
      <c r="Z59" s="7">
        <v>0</v>
      </c>
      <c r="AA59" s="7">
        <v>0</v>
      </c>
      <c r="AB59" s="7">
        <v>0</v>
      </c>
      <c r="AC59" s="7">
        <v>0</v>
      </c>
      <c r="AD59" s="7">
        <v>0</v>
      </c>
      <c r="AE59" s="7">
        <v>0</v>
      </c>
      <c r="AF59" s="7">
        <v>668.74127106000003</v>
      </c>
      <c r="AG59" s="7">
        <v>0</v>
      </c>
      <c r="AH59" s="7">
        <v>0</v>
      </c>
      <c r="AI59" s="7">
        <v>0</v>
      </c>
      <c r="AJ59" s="7">
        <v>0</v>
      </c>
      <c r="AK59" s="7">
        <v>23963.126101670001</v>
      </c>
    </row>
    <row r="60" spans="1:37" s="7" customFormat="1" x14ac:dyDescent="0.2">
      <c r="A60" s="4" t="s">
        <v>87</v>
      </c>
      <c r="B60" s="6">
        <v>0</v>
      </c>
      <c r="C60" s="6">
        <v>0</v>
      </c>
      <c r="D60" s="6">
        <v>0</v>
      </c>
      <c r="E60" s="6">
        <v>0</v>
      </c>
      <c r="F60" s="6">
        <v>0</v>
      </c>
      <c r="G60" s="6">
        <v>0</v>
      </c>
      <c r="H60" s="6">
        <v>0</v>
      </c>
      <c r="I60" s="6">
        <v>0</v>
      </c>
      <c r="J60" s="7">
        <v>0</v>
      </c>
      <c r="K60" s="7">
        <v>0</v>
      </c>
      <c r="L60" s="7">
        <v>0</v>
      </c>
      <c r="M60" s="7">
        <v>0</v>
      </c>
      <c r="N60" s="7">
        <v>0</v>
      </c>
      <c r="O60" s="7">
        <v>0</v>
      </c>
      <c r="P60" s="7">
        <v>0</v>
      </c>
      <c r="Q60" s="7">
        <v>0</v>
      </c>
      <c r="R60" s="7">
        <v>0</v>
      </c>
      <c r="S60" s="7">
        <v>0</v>
      </c>
      <c r="T60" s="7">
        <v>0</v>
      </c>
      <c r="U60" s="7">
        <v>0</v>
      </c>
      <c r="V60" s="7">
        <v>0</v>
      </c>
      <c r="W60" s="7">
        <v>157.67866699999999</v>
      </c>
      <c r="X60" s="7">
        <v>0</v>
      </c>
      <c r="Y60" s="7">
        <v>0</v>
      </c>
      <c r="Z60" s="7">
        <v>0</v>
      </c>
      <c r="AA60" s="7">
        <v>0</v>
      </c>
      <c r="AB60" s="7">
        <v>0</v>
      </c>
      <c r="AC60" s="7">
        <v>0</v>
      </c>
      <c r="AD60" s="7">
        <v>0</v>
      </c>
      <c r="AE60" s="7">
        <v>0</v>
      </c>
      <c r="AF60" s="7">
        <v>0</v>
      </c>
      <c r="AG60" s="7">
        <v>0</v>
      </c>
      <c r="AH60" s="7">
        <v>0</v>
      </c>
      <c r="AI60" s="7">
        <v>0</v>
      </c>
      <c r="AJ60" s="7">
        <v>0</v>
      </c>
      <c r="AK60" s="7">
        <v>157.67866699999999</v>
      </c>
    </row>
    <row r="61" spans="1:37" s="7" customFormat="1" x14ac:dyDescent="0.2">
      <c r="A61" s="4" t="s">
        <v>69</v>
      </c>
      <c r="B61" s="6">
        <v>2431.6577332799998</v>
      </c>
      <c r="C61" s="6">
        <v>0</v>
      </c>
      <c r="D61" s="6">
        <v>0</v>
      </c>
      <c r="E61" s="6">
        <v>0</v>
      </c>
      <c r="F61" s="6">
        <v>0</v>
      </c>
      <c r="G61" s="6">
        <v>0</v>
      </c>
      <c r="H61" s="6">
        <v>0</v>
      </c>
      <c r="I61" s="6">
        <v>0</v>
      </c>
      <c r="J61" s="7">
        <v>0</v>
      </c>
      <c r="K61" s="7">
        <v>0</v>
      </c>
      <c r="L61" s="7">
        <v>0</v>
      </c>
      <c r="M61" s="7">
        <v>0</v>
      </c>
      <c r="N61" s="7">
        <v>0</v>
      </c>
      <c r="O61" s="7">
        <v>0</v>
      </c>
      <c r="P61" s="7">
        <v>0</v>
      </c>
      <c r="Q61" s="7">
        <v>0</v>
      </c>
      <c r="R61" s="7">
        <v>0</v>
      </c>
      <c r="S61" s="7">
        <v>0</v>
      </c>
      <c r="T61" s="7">
        <v>0</v>
      </c>
      <c r="U61" s="7">
        <v>0</v>
      </c>
      <c r="V61" s="7">
        <v>0</v>
      </c>
      <c r="W61" s="7">
        <v>0</v>
      </c>
      <c r="X61" s="7">
        <v>0</v>
      </c>
      <c r="Y61" s="7">
        <v>0</v>
      </c>
      <c r="Z61" s="7">
        <v>0</v>
      </c>
      <c r="AA61" s="7">
        <v>0</v>
      </c>
      <c r="AB61" s="7">
        <v>0</v>
      </c>
      <c r="AC61" s="7">
        <v>0</v>
      </c>
      <c r="AD61" s="7">
        <v>0</v>
      </c>
      <c r="AE61" s="7">
        <v>0</v>
      </c>
      <c r="AF61" s="7">
        <v>0</v>
      </c>
      <c r="AG61" s="7">
        <v>0</v>
      </c>
      <c r="AH61" s="7">
        <v>0</v>
      </c>
      <c r="AI61" s="7">
        <v>0</v>
      </c>
      <c r="AJ61" s="7">
        <v>0</v>
      </c>
      <c r="AK61" s="7">
        <v>2431.6577332799998</v>
      </c>
    </row>
    <row r="62" spans="1:37" s="7" customFormat="1" x14ac:dyDescent="0.2">
      <c r="A62" s="4" t="s">
        <v>71</v>
      </c>
      <c r="B62" s="6">
        <v>0</v>
      </c>
      <c r="C62" s="6">
        <v>0</v>
      </c>
      <c r="D62" s="6">
        <v>1.1498943100000001</v>
      </c>
      <c r="E62" s="6">
        <v>0</v>
      </c>
      <c r="F62" s="6">
        <v>0</v>
      </c>
      <c r="G62" s="6">
        <v>0</v>
      </c>
      <c r="H62" s="6">
        <v>0</v>
      </c>
      <c r="I62" s="6">
        <v>0</v>
      </c>
      <c r="J62" s="7">
        <v>0</v>
      </c>
      <c r="K62" s="7">
        <v>0</v>
      </c>
      <c r="L62" s="7">
        <v>0</v>
      </c>
      <c r="M62" s="7">
        <v>0</v>
      </c>
      <c r="N62" s="7">
        <v>0</v>
      </c>
      <c r="O62" s="7">
        <v>228.31535167000001</v>
      </c>
      <c r="P62" s="7">
        <v>0</v>
      </c>
      <c r="Q62" s="7">
        <v>0</v>
      </c>
      <c r="R62" s="7">
        <v>0</v>
      </c>
      <c r="S62" s="7">
        <v>0</v>
      </c>
      <c r="T62" s="7">
        <v>0</v>
      </c>
      <c r="U62" s="7">
        <v>0</v>
      </c>
      <c r="V62" s="7">
        <v>0</v>
      </c>
      <c r="W62" s="7">
        <v>22.9640834</v>
      </c>
      <c r="X62" s="7">
        <v>0</v>
      </c>
      <c r="Y62" s="7">
        <v>0</v>
      </c>
      <c r="Z62" s="7">
        <v>0</v>
      </c>
      <c r="AA62" s="7">
        <v>0</v>
      </c>
      <c r="AB62" s="7">
        <v>0</v>
      </c>
      <c r="AC62" s="7">
        <v>0</v>
      </c>
      <c r="AD62" s="7">
        <v>0</v>
      </c>
      <c r="AE62" s="7">
        <v>0</v>
      </c>
      <c r="AF62" s="7">
        <v>0</v>
      </c>
      <c r="AG62" s="7">
        <v>0</v>
      </c>
      <c r="AH62" s="7">
        <v>0</v>
      </c>
      <c r="AI62" s="7">
        <v>0</v>
      </c>
      <c r="AJ62" s="7">
        <v>0</v>
      </c>
      <c r="AK62" s="7">
        <v>252.42932938000001</v>
      </c>
    </row>
    <row r="63" spans="1:37" s="7" customFormat="1" x14ac:dyDescent="0.2">
      <c r="A63" s="4" t="s">
        <v>72</v>
      </c>
      <c r="B63" s="6">
        <v>0</v>
      </c>
      <c r="C63" s="6">
        <v>0</v>
      </c>
      <c r="D63" s="6">
        <v>0</v>
      </c>
      <c r="E63" s="6">
        <v>0</v>
      </c>
      <c r="F63" s="6">
        <v>0</v>
      </c>
      <c r="G63" s="6">
        <v>0</v>
      </c>
      <c r="H63" s="6">
        <v>0</v>
      </c>
      <c r="I63" s="6">
        <v>0</v>
      </c>
      <c r="J63" s="7">
        <v>0</v>
      </c>
      <c r="K63" s="7">
        <v>0</v>
      </c>
      <c r="L63" s="7">
        <v>0</v>
      </c>
      <c r="M63" s="7">
        <v>0</v>
      </c>
      <c r="N63" s="7">
        <v>0</v>
      </c>
      <c r="O63" s="7">
        <v>0</v>
      </c>
      <c r="P63" s="7">
        <v>0</v>
      </c>
      <c r="Q63" s="7">
        <v>0</v>
      </c>
      <c r="R63" s="7">
        <v>0</v>
      </c>
      <c r="S63" s="7">
        <v>0</v>
      </c>
      <c r="T63" s="7">
        <v>0</v>
      </c>
      <c r="U63" s="7">
        <v>0</v>
      </c>
      <c r="V63" s="7">
        <v>0</v>
      </c>
      <c r="W63" s="7">
        <v>0</v>
      </c>
      <c r="X63" s="7">
        <v>0</v>
      </c>
      <c r="Y63" s="7">
        <v>0</v>
      </c>
      <c r="Z63" s="7">
        <v>0</v>
      </c>
      <c r="AA63" s="7">
        <v>0</v>
      </c>
      <c r="AB63" s="7">
        <v>0</v>
      </c>
      <c r="AC63" s="7">
        <v>0</v>
      </c>
      <c r="AD63" s="7">
        <v>0</v>
      </c>
      <c r="AE63" s="7">
        <v>0</v>
      </c>
      <c r="AF63" s="7">
        <v>252.4353189</v>
      </c>
      <c r="AG63" s="7">
        <v>0</v>
      </c>
      <c r="AH63" s="7">
        <v>0</v>
      </c>
      <c r="AI63" s="7">
        <v>0</v>
      </c>
      <c r="AJ63" s="7">
        <v>0</v>
      </c>
      <c r="AK63" s="7">
        <v>252.4353189</v>
      </c>
    </row>
    <row r="64" spans="1:37" s="7" customFormat="1" x14ac:dyDescent="0.2">
      <c r="A64" s="4" t="s">
        <v>88</v>
      </c>
      <c r="B64" s="6">
        <v>0</v>
      </c>
      <c r="C64" s="6">
        <v>0</v>
      </c>
      <c r="D64" s="6">
        <v>0</v>
      </c>
      <c r="E64" s="6">
        <v>0</v>
      </c>
      <c r="F64" s="6">
        <v>0</v>
      </c>
      <c r="G64" s="6">
        <v>0</v>
      </c>
      <c r="H64" s="6">
        <v>0</v>
      </c>
      <c r="I64" s="6">
        <v>0</v>
      </c>
      <c r="J64" s="7">
        <v>0</v>
      </c>
      <c r="K64" s="7">
        <v>0</v>
      </c>
      <c r="L64" s="7">
        <v>0</v>
      </c>
      <c r="M64" s="7">
        <v>0</v>
      </c>
      <c r="N64" s="7">
        <v>0</v>
      </c>
      <c r="O64" s="7">
        <v>0</v>
      </c>
      <c r="P64" s="7">
        <v>0</v>
      </c>
      <c r="Q64" s="7">
        <v>0</v>
      </c>
      <c r="R64" s="7">
        <v>0</v>
      </c>
      <c r="S64" s="7">
        <v>0</v>
      </c>
      <c r="T64" s="7">
        <v>0</v>
      </c>
      <c r="U64" s="7">
        <v>0</v>
      </c>
      <c r="V64" s="7">
        <v>0</v>
      </c>
      <c r="W64" s="7">
        <v>0</v>
      </c>
      <c r="X64" s="7">
        <v>0</v>
      </c>
      <c r="Y64" s="7">
        <v>0</v>
      </c>
      <c r="Z64" s="7">
        <v>0</v>
      </c>
      <c r="AA64" s="7">
        <v>0</v>
      </c>
      <c r="AB64" s="7">
        <v>0</v>
      </c>
      <c r="AC64" s="7">
        <v>0</v>
      </c>
      <c r="AD64" s="7">
        <v>0</v>
      </c>
      <c r="AE64" s="7">
        <v>0</v>
      </c>
      <c r="AF64" s="7">
        <v>0</v>
      </c>
      <c r="AG64" s="7">
        <v>0</v>
      </c>
      <c r="AH64" s="7">
        <v>0</v>
      </c>
      <c r="AI64" s="7">
        <v>0</v>
      </c>
      <c r="AJ64" s="7">
        <v>5916.45483934</v>
      </c>
      <c r="AK64" s="7">
        <v>5916.45483934</v>
      </c>
    </row>
    <row r="65" spans="1:37" s="7" customFormat="1" x14ac:dyDescent="0.2">
      <c r="A65" s="4" t="s">
        <v>73</v>
      </c>
      <c r="B65" s="6">
        <v>0</v>
      </c>
      <c r="C65" s="6">
        <v>0</v>
      </c>
      <c r="D65" s="6">
        <v>4887.4226058200002</v>
      </c>
      <c r="E65" s="6">
        <v>0</v>
      </c>
      <c r="F65" s="6">
        <v>0</v>
      </c>
      <c r="G65" s="6">
        <v>0</v>
      </c>
      <c r="H65" s="6">
        <v>5260.6946476200001</v>
      </c>
      <c r="I65" s="6">
        <v>0</v>
      </c>
      <c r="J65" s="7">
        <v>0</v>
      </c>
      <c r="K65" s="7">
        <v>0</v>
      </c>
      <c r="L65" s="7">
        <v>1067.43299701</v>
      </c>
      <c r="M65" s="7">
        <v>4129.5218575299996</v>
      </c>
      <c r="N65" s="7">
        <v>0</v>
      </c>
      <c r="O65" s="7">
        <v>3951.2554266799998</v>
      </c>
      <c r="P65" s="7">
        <v>0</v>
      </c>
      <c r="Q65" s="7">
        <v>0</v>
      </c>
      <c r="R65" s="7">
        <v>827.54308767999999</v>
      </c>
      <c r="S65" s="7">
        <v>0</v>
      </c>
      <c r="T65" s="7">
        <v>287.79273599999999</v>
      </c>
      <c r="U65" s="7">
        <v>0</v>
      </c>
      <c r="V65" s="7">
        <v>12075.146786359999</v>
      </c>
      <c r="W65" s="7">
        <v>0</v>
      </c>
      <c r="X65" s="7">
        <v>0</v>
      </c>
      <c r="Y65" s="7">
        <v>6545.3764590000001</v>
      </c>
      <c r="Z65" s="7">
        <v>2463.82451489</v>
      </c>
      <c r="AA65" s="7">
        <v>4796.3360599999996</v>
      </c>
      <c r="AB65" s="7">
        <v>0</v>
      </c>
      <c r="AC65" s="7">
        <v>0</v>
      </c>
      <c r="AD65" s="7">
        <v>0</v>
      </c>
      <c r="AE65" s="7">
        <v>194454.58823917</v>
      </c>
      <c r="AF65" s="7">
        <v>1686.8275465700001</v>
      </c>
      <c r="AG65" s="7">
        <v>0</v>
      </c>
      <c r="AH65" s="7">
        <v>0</v>
      </c>
      <c r="AI65" s="7">
        <v>0</v>
      </c>
      <c r="AJ65" s="7">
        <v>98.051282040000004</v>
      </c>
      <c r="AK65" s="7">
        <v>242531.81424636999</v>
      </c>
    </row>
    <row r="66" spans="1:37" s="7" customFormat="1" x14ac:dyDescent="0.2">
      <c r="A66" s="4" t="s">
        <v>74</v>
      </c>
      <c r="B66" s="6">
        <v>0</v>
      </c>
      <c r="C66" s="6">
        <v>0</v>
      </c>
      <c r="D66" s="6">
        <v>0</v>
      </c>
      <c r="E66" s="6">
        <v>0</v>
      </c>
      <c r="F66" s="6">
        <v>0</v>
      </c>
      <c r="G66" s="6">
        <v>0</v>
      </c>
      <c r="H66" s="6">
        <v>0</v>
      </c>
      <c r="I66" s="6">
        <v>0</v>
      </c>
      <c r="J66" s="7">
        <v>0</v>
      </c>
      <c r="K66" s="7">
        <v>0</v>
      </c>
      <c r="L66" s="7">
        <v>0</v>
      </c>
      <c r="M66" s="7">
        <v>110.9115</v>
      </c>
      <c r="N66" s="7">
        <v>0</v>
      </c>
      <c r="O66" s="7">
        <v>10.195502039999999</v>
      </c>
      <c r="P66" s="7">
        <v>0</v>
      </c>
      <c r="Q66" s="7">
        <v>0</v>
      </c>
      <c r="R66" s="7">
        <v>0</v>
      </c>
      <c r="S66" s="7">
        <v>0</v>
      </c>
      <c r="T66" s="7">
        <v>0</v>
      </c>
      <c r="U66" s="7">
        <v>0</v>
      </c>
      <c r="V66" s="7">
        <v>0</v>
      </c>
      <c r="W66" s="7">
        <v>0</v>
      </c>
      <c r="X66" s="7">
        <v>0</v>
      </c>
      <c r="Y66" s="7">
        <v>0</v>
      </c>
      <c r="Z66" s="7">
        <v>0</v>
      </c>
      <c r="AA66" s="7">
        <v>0</v>
      </c>
      <c r="AB66" s="7">
        <v>0</v>
      </c>
      <c r="AC66" s="7">
        <v>0</v>
      </c>
      <c r="AD66" s="7">
        <v>0</v>
      </c>
      <c r="AE66" s="7">
        <v>0</v>
      </c>
      <c r="AF66" s="7">
        <v>252.22774670000001</v>
      </c>
      <c r="AG66" s="7">
        <v>0</v>
      </c>
      <c r="AH66" s="7">
        <v>0</v>
      </c>
      <c r="AI66" s="7">
        <v>0</v>
      </c>
      <c r="AJ66" s="7">
        <v>0</v>
      </c>
      <c r="AK66" s="7">
        <v>373.33474874000001</v>
      </c>
    </row>
    <row r="67" spans="1:37" s="12" customFormat="1" x14ac:dyDescent="0.2">
      <c r="A67" s="10" t="s">
        <v>89</v>
      </c>
      <c r="B67" s="11">
        <v>4505.1821919699996</v>
      </c>
      <c r="C67" s="11">
        <v>0</v>
      </c>
      <c r="D67" s="11">
        <v>0</v>
      </c>
      <c r="E67" s="11">
        <v>0</v>
      </c>
      <c r="F67" s="11">
        <v>0</v>
      </c>
      <c r="G67" s="11">
        <v>0</v>
      </c>
      <c r="H67" s="11">
        <v>0</v>
      </c>
      <c r="I67" s="11">
        <v>0</v>
      </c>
      <c r="J67" s="12">
        <v>0</v>
      </c>
      <c r="K67" s="12">
        <v>0</v>
      </c>
      <c r="L67" s="12">
        <v>-67692.852032769995</v>
      </c>
      <c r="M67" s="12">
        <v>278.37534039000002</v>
      </c>
      <c r="N67" s="12">
        <v>-59605.320187249999</v>
      </c>
      <c r="O67" s="12">
        <v>0</v>
      </c>
      <c r="P67" s="12">
        <v>0</v>
      </c>
      <c r="Q67" s="12">
        <v>0</v>
      </c>
      <c r="R67" s="12">
        <v>8113.8936273199997</v>
      </c>
      <c r="S67" s="12">
        <v>0</v>
      </c>
      <c r="T67" s="12">
        <v>-99.226907543999999</v>
      </c>
      <c r="U67" s="12">
        <v>0</v>
      </c>
      <c r="V67" s="12">
        <v>3438.5265829300001</v>
      </c>
      <c r="W67" s="12">
        <v>0</v>
      </c>
      <c r="X67" s="12">
        <v>-4535.4844096899997</v>
      </c>
      <c r="Y67" s="12">
        <v>-7.4098559799999997</v>
      </c>
      <c r="Z67" s="12">
        <v>0</v>
      </c>
      <c r="AA67" s="12">
        <v>-1443.1160163</v>
      </c>
      <c r="AB67" s="12">
        <v>0</v>
      </c>
      <c r="AC67" s="12">
        <v>0</v>
      </c>
      <c r="AD67" s="12">
        <v>-17.93126771</v>
      </c>
      <c r="AE67" s="12">
        <v>43.297347240000001</v>
      </c>
      <c r="AF67" s="12">
        <v>-295.82662578600002</v>
      </c>
      <c r="AG67" s="12">
        <v>-66.98</v>
      </c>
      <c r="AH67" s="12">
        <v>0</v>
      </c>
      <c r="AI67" s="12">
        <v>0</v>
      </c>
      <c r="AJ67" s="12">
        <v>-61.730616069699998</v>
      </c>
      <c r="AK67" s="12">
        <v>-117446.60282924971</v>
      </c>
    </row>
    <row r="68" spans="1:37" s="7" customFormat="1" x14ac:dyDescent="0.2">
      <c r="A68" s="4" t="s">
        <v>90</v>
      </c>
      <c r="B68" s="6">
        <v>4505.1821919699996</v>
      </c>
      <c r="C68" s="6">
        <v>0</v>
      </c>
      <c r="D68" s="6">
        <v>0</v>
      </c>
      <c r="E68" s="6">
        <v>0</v>
      </c>
      <c r="F68" s="6">
        <v>0</v>
      </c>
      <c r="G68" s="6">
        <v>0</v>
      </c>
      <c r="H68" s="6">
        <v>0</v>
      </c>
      <c r="I68" s="6">
        <v>0</v>
      </c>
      <c r="J68" s="7">
        <v>0</v>
      </c>
      <c r="K68" s="7">
        <v>0</v>
      </c>
      <c r="L68" s="7">
        <v>54727.279534430003</v>
      </c>
      <c r="M68" s="7">
        <v>1086.948441</v>
      </c>
      <c r="N68" s="7">
        <v>81000</v>
      </c>
      <c r="O68" s="7">
        <v>0</v>
      </c>
      <c r="P68" s="7">
        <v>0</v>
      </c>
      <c r="Q68" s="7">
        <v>0</v>
      </c>
      <c r="R68" s="7">
        <v>24730.10657081</v>
      </c>
      <c r="S68" s="7">
        <v>0</v>
      </c>
      <c r="T68" s="7">
        <v>534.83500000000004</v>
      </c>
      <c r="U68" s="7">
        <v>0</v>
      </c>
      <c r="V68" s="7">
        <v>20794.02453604</v>
      </c>
      <c r="W68" s="7">
        <v>0</v>
      </c>
      <c r="X68" s="7">
        <v>2088.5215440900001</v>
      </c>
      <c r="Y68" s="7">
        <v>0</v>
      </c>
      <c r="Z68" s="7">
        <v>0</v>
      </c>
      <c r="AA68" s="7">
        <v>2269.0518250099999</v>
      </c>
      <c r="AB68" s="7">
        <v>0</v>
      </c>
      <c r="AC68" s="7">
        <v>0</v>
      </c>
      <c r="AD68" s="7">
        <v>0</v>
      </c>
      <c r="AE68" s="7">
        <v>16066.16513505</v>
      </c>
      <c r="AF68" s="7">
        <v>2522.457254684</v>
      </c>
      <c r="AG68" s="7">
        <v>0</v>
      </c>
      <c r="AH68" s="7">
        <v>0</v>
      </c>
      <c r="AI68" s="7">
        <v>0</v>
      </c>
      <c r="AJ68" s="7">
        <v>907.87006625030006</v>
      </c>
      <c r="AK68" s="7">
        <v>211232.44209933429</v>
      </c>
    </row>
    <row r="69" spans="1:37" s="7" customFormat="1" x14ac:dyDescent="0.2">
      <c r="A69" s="4" t="s">
        <v>91</v>
      </c>
      <c r="B69" s="6">
        <v>0</v>
      </c>
      <c r="C69" s="6">
        <v>0</v>
      </c>
      <c r="D69" s="6">
        <v>0</v>
      </c>
      <c r="E69" s="6">
        <v>0</v>
      </c>
      <c r="F69" s="6">
        <v>0</v>
      </c>
      <c r="G69" s="6">
        <v>0</v>
      </c>
      <c r="H69" s="6">
        <v>0</v>
      </c>
      <c r="I69" s="6">
        <v>0</v>
      </c>
      <c r="J69" s="7">
        <v>0</v>
      </c>
      <c r="K69" s="7">
        <v>0</v>
      </c>
      <c r="L69" s="7">
        <v>122420.13156720001</v>
      </c>
      <c r="M69" s="7">
        <v>808.57310060999998</v>
      </c>
      <c r="N69" s="7">
        <v>140605.32018725001</v>
      </c>
      <c r="O69" s="7">
        <v>0</v>
      </c>
      <c r="P69" s="7">
        <v>0</v>
      </c>
      <c r="Q69" s="7">
        <v>0</v>
      </c>
      <c r="R69" s="7">
        <v>16616.212943490002</v>
      </c>
      <c r="S69" s="7">
        <v>0</v>
      </c>
      <c r="T69" s="7">
        <v>634.06190754399995</v>
      </c>
      <c r="U69" s="7">
        <v>0</v>
      </c>
      <c r="V69" s="7">
        <v>17355.49795311</v>
      </c>
      <c r="W69" s="7">
        <v>0</v>
      </c>
      <c r="X69" s="7">
        <v>6624.0059537799998</v>
      </c>
      <c r="Y69" s="7">
        <v>7.4098559799999997</v>
      </c>
      <c r="Z69" s="7">
        <v>0</v>
      </c>
      <c r="AA69" s="7">
        <v>3712.1678413099999</v>
      </c>
      <c r="AB69" s="7">
        <v>0</v>
      </c>
      <c r="AC69" s="7">
        <v>0</v>
      </c>
      <c r="AD69" s="7">
        <v>17.93126771</v>
      </c>
      <c r="AE69" s="7">
        <v>16022.867787810001</v>
      </c>
      <c r="AF69" s="7">
        <v>2818.28388047</v>
      </c>
      <c r="AG69" s="7">
        <v>66.98</v>
      </c>
      <c r="AH69" s="7">
        <v>0</v>
      </c>
      <c r="AI69" s="7">
        <v>0</v>
      </c>
      <c r="AJ69" s="7">
        <v>969.60068232000003</v>
      </c>
      <c r="AK69" s="7">
        <v>328679.04492858401</v>
      </c>
    </row>
    <row r="70" spans="1:37" s="7" customFormat="1" ht="13.5" thickBo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row>
    <row r="71" spans="1:37" ht="13.5" thickTop="1" x14ac:dyDescent="0.2">
      <c r="B71" s="9"/>
      <c r="C71" s="9"/>
      <c r="D71" s="9"/>
      <c r="E71" s="9"/>
      <c r="F71" s="9"/>
      <c r="G71" s="9"/>
      <c r="H71" s="9"/>
      <c r="I71" s="9"/>
      <c r="J71" s="9"/>
      <c r="K71" s="9"/>
      <c r="L71" s="9"/>
    </row>
  </sheetData>
  <mergeCells count="1">
    <mergeCell ref="B6:D6"/>
  </mergeCells>
  <phoneticPr fontId="0" type="noConversion"/>
  <printOptions horizontalCentered="1"/>
  <pageMargins left="0.75" right="0.75" top="0.38" bottom="0.49" header="0" footer="0"/>
  <pageSetup scale="70" orientation="portrait" horizontalDpi="4294967294"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FE92-076A-4F44-820B-16D38D674E02}">
  <sheetPr>
    <tabColor theme="9" tint="0.39997558519241921"/>
  </sheetPr>
  <dimension ref="A1:K98"/>
  <sheetViews>
    <sheetView showGridLines="0" defaultGridColor="0" topLeftCell="A4" colorId="60" workbookViewId="0">
      <selection activeCell="A12" sqref="A12:F70"/>
    </sheetView>
  </sheetViews>
  <sheetFormatPr baseColWidth="10" defaultColWidth="11.42578125" defaultRowHeight="12.75" x14ac:dyDescent="0.2"/>
  <cols>
    <col min="1" max="1" width="56.85546875" style="181" customWidth="1"/>
    <col min="2" max="2" width="17.42578125" style="181" customWidth="1"/>
    <col min="3" max="3" width="13.42578125" style="181" customWidth="1"/>
    <col min="4" max="4" width="14.5703125" style="181" customWidth="1"/>
    <col min="5" max="5" width="13" style="181" customWidth="1"/>
    <col min="6" max="6" width="11.42578125" style="181"/>
    <col min="7" max="7" width="14.140625" style="181" customWidth="1"/>
    <col min="8" max="8" width="13.5703125" style="181" customWidth="1"/>
    <col min="9" max="16384" width="11.42578125" style="181"/>
  </cols>
  <sheetData>
    <row r="1" spans="1:8" x14ac:dyDescent="0.2">
      <c r="A1" s="180" t="s">
        <v>0</v>
      </c>
    </row>
    <row r="2" spans="1:8" x14ac:dyDescent="0.2">
      <c r="A2" s="180" t="s">
        <v>2</v>
      </c>
    </row>
    <row r="3" spans="1:8" x14ac:dyDescent="0.2">
      <c r="A3" s="180" t="s">
        <v>3</v>
      </c>
    </row>
    <row r="4" spans="1:8" x14ac:dyDescent="0.2">
      <c r="F4" s="103"/>
    </row>
    <row r="5" spans="1:8" x14ac:dyDescent="0.2">
      <c r="A5" s="224" t="s">
        <v>92</v>
      </c>
      <c r="B5" s="224"/>
      <c r="C5" s="224"/>
      <c r="D5" s="224"/>
      <c r="E5" s="224"/>
      <c r="F5" s="224"/>
      <c r="G5" s="186"/>
    </row>
    <row r="6" spans="1:8" x14ac:dyDescent="0.2">
      <c r="A6" s="224" t="s">
        <v>101</v>
      </c>
      <c r="B6" s="224"/>
      <c r="C6" s="224"/>
      <c r="D6" s="224"/>
      <c r="E6" s="224"/>
      <c r="F6" s="224"/>
      <c r="G6" s="186"/>
    </row>
    <row r="7" spans="1:8" x14ac:dyDescent="0.2">
      <c r="A7" s="224">
        <v>2021</v>
      </c>
      <c r="B7" s="224"/>
      <c r="C7" s="224"/>
      <c r="D7" s="224"/>
      <c r="E7" s="224"/>
      <c r="F7" s="224"/>
      <c r="G7" s="186"/>
    </row>
    <row r="8" spans="1:8" x14ac:dyDescent="0.2">
      <c r="A8" s="224" t="s">
        <v>6</v>
      </c>
      <c r="B8" s="224"/>
      <c r="C8" s="224"/>
      <c r="D8" s="224"/>
      <c r="E8" s="224"/>
      <c r="F8" s="224"/>
      <c r="G8" s="186"/>
    </row>
    <row r="9" spans="1:8" ht="13.5" thickBot="1" x14ac:dyDescent="0.25"/>
    <row r="10" spans="1:8" ht="57.75" customHeight="1" thickTop="1" thickBot="1" x14ac:dyDescent="0.25">
      <c r="A10" s="182" t="s">
        <v>1</v>
      </c>
      <c r="B10" s="182" t="s">
        <v>24</v>
      </c>
      <c r="C10" s="182" t="s">
        <v>25</v>
      </c>
      <c r="D10" s="182" t="s">
        <v>26</v>
      </c>
      <c r="E10" s="182" t="s">
        <v>27</v>
      </c>
      <c r="F10" s="182" t="s">
        <v>42</v>
      </c>
      <c r="G10" s="183"/>
      <c r="H10" s="183"/>
    </row>
    <row r="11" spans="1:8" s="23" customFormat="1" ht="13.5" thickTop="1" x14ac:dyDescent="0.2">
      <c r="A11" s="184"/>
      <c r="B11" s="22"/>
      <c r="C11" s="22"/>
      <c r="D11" s="22"/>
      <c r="E11" s="22"/>
      <c r="F11" s="22"/>
      <c r="G11" s="22"/>
      <c r="H11" s="22"/>
    </row>
    <row r="12" spans="1:8" s="23" customFormat="1" x14ac:dyDescent="0.2">
      <c r="A12" s="10" t="s">
        <v>46</v>
      </c>
      <c r="B12" s="12">
        <v>7796.9591211814004</v>
      </c>
      <c r="C12" s="12">
        <v>589707.54807139805</v>
      </c>
      <c r="D12" s="12">
        <v>95393.332399999999</v>
      </c>
      <c r="E12" s="12">
        <v>1871591.3394277401</v>
      </c>
      <c r="F12" s="22">
        <f>SUM(B12:E12)</f>
        <v>2564489.1790203196</v>
      </c>
      <c r="G12" s="22"/>
      <c r="H12" s="22"/>
    </row>
    <row r="13" spans="1:8" s="23" customFormat="1" x14ac:dyDescent="0.2">
      <c r="A13" s="10" t="s">
        <v>47</v>
      </c>
      <c r="B13" s="12">
        <v>7796.9591211814004</v>
      </c>
      <c r="C13" s="12">
        <v>589806.774978942</v>
      </c>
      <c r="D13" s="12">
        <v>95393.332399999999</v>
      </c>
      <c r="E13" s="12">
        <v>1868152.8128448101</v>
      </c>
      <c r="F13" s="22">
        <f t="shared" ref="F13:F69" si="0">SUM(B13:E13)</f>
        <v>2561149.8793449337</v>
      </c>
      <c r="G13" s="22"/>
      <c r="H13" s="22"/>
    </row>
    <row r="14" spans="1:8" s="87" customFormat="1" x14ac:dyDescent="0.2">
      <c r="A14" s="10" t="s">
        <v>48</v>
      </c>
      <c r="B14" s="12">
        <v>6409.9089884313998</v>
      </c>
      <c r="C14" s="12">
        <v>544780.89699533198</v>
      </c>
      <c r="D14" s="12">
        <v>86544.747099999993</v>
      </c>
      <c r="E14" s="12">
        <v>1814459.50498575</v>
      </c>
      <c r="F14" s="22">
        <f t="shared" si="0"/>
        <v>2452195.0580695132</v>
      </c>
      <c r="G14" s="29"/>
      <c r="H14" s="29"/>
    </row>
    <row r="15" spans="1:8" s="87" customFormat="1" x14ac:dyDescent="0.2">
      <c r="A15" s="4" t="s">
        <v>49</v>
      </c>
      <c r="B15" s="7">
        <v>3674.8620643700001</v>
      </c>
      <c r="C15" s="7">
        <v>350086.19631956401</v>
      </c>
      <c r="D15" s="7">
        <v>43520.140899999999</v>
      </c>
      <c r="E15" s="7">
        <v>1255046.0507672599</v>
      </c>
      <c r="F15" s="22">
        <f t="shared" si="0"/>
        <v>1652327.2500511939</v>
      </c>
      <c r="G15" s="29"/>
      <c r="H15" s="29"/>
    </row>
    <row r="16" spans="1:8" s="87" customFormat="1" x14ac:dyDescent="0.2">
      <c r="A16" s="4" t="s">
        <v>50</v>
      </c>
      <c r="B16" s="7">
        <v>352.54871276</v>
      </c>
      <c r="C16" s="7">
        <v>38320.153772913</v>
      </c>
      <c r="D16" s="7">
        <v>3924.1529</v>
      </c>
      <c r="E16" s="7">
        <v>112393.79792844001</v>
      </c>
      <c r="F16" s="22">
        <f t="shared" si="0"/>
        <v>154990.65331411301</v>
      </c>
      <c r="G16" s="29"/>
      <c r="H16" s="29"/>
    </row>
    <row r="17" spans="1:8" s="87" customFormat="1" x14ac:dyDescent="0.2">
      <c r="A17" s="4" t="s">
        <v>51</v>
      </c>
      <c r="B17" s="7">
        <v>0</v>
      </c>
      <c r="C17" s="7">
        <v>0</v>
      </c>
      <c r="D17" s="7">
        <v>0</v>
      </c>
      <c r="E17" s="7">
        <v>58.783971170000001</v>
      </c>
      <c r="F17" s="22">
        <f t="shared" si="0"/>
        <v>58.783971170000001</v>
      </c>
      <c r="G17" s="29"/>
      <c r="H17" s="29"/>
    </row>
    <row r="18" spans="1:8" s="87" customFormat="1" x14ac:dyDescent="0.2">
      <c r="A18" s="4" t="s">
        <v>52</v>
      </c>
      <c r="B18" s="7">
        <v>352.54871276</v>
      </c>
      <c r="C18" s="7">
        <v>38320.153772913</v>
      </c>
      <c r="D18" s="7">
        <v>3924.1529</v>
      </c>
      <c r="E18" s="7">
        <v>152545.01844244299</v>
      </c>
      <c r="F18" s="22">
        <f t="shared" si="0"/>
        <v>195141.87382811599</v>
      </c>
      <c r="G18" s="29"/>
      <c r="H18" s="29"/>
    </row>
    <row r="19" spans="1:8" s="87" customFormat="1" x14ac:dyDescent="0.2">
      <c r="A19" s="4" t="s">
        <v>53</v>
      </c>
      <c r="B19" s="7">
        <v>1703.9924659400001</v>
      </c>
      <c r="C19" s="7">
        <v>43542.521940049999</v>
      </c>
      <c r="D19" s="7">
        <v>24720.544999999998</v>
      </c>
      <c r="E19" s="7">
        <v>41319.113085539997</v>
      </c>
      <c r="F19" s="22">
        <f t="shared" si="0"/>
        <v>111286.17249153</v>
      </c>
      <c r="G19" s="29"/>
      <c r="H19" s="29"/>
    </row>
    <row r="20" spans="1:8" s="23" customFormat="1" x14ac:dyDescent="0.2">
      <c r="A20" s="10" t="s">
        <v>54</v>
      </c>
      <c r="B20" s="12">
        <v>0</v>
      </c>
      <c r="C20" s="12">
        <v>940.32615466499999</v>
      </c>
      <c r="D20" s="12">
        <v>0</v>
      </c>
      <c r="E20" s="12">
        <v>0</v>
      </c>
      <c r="F20" s="22">
        <f t="shared" si="0"/>
        <v>940.32615466499999</v>
      </c>
      <c r="G20" s="22"/>
      <c r="H20" s="22"/>
    </row>
    <row r="21" spans="1:8" s="23" customFormat="1" x14ac:dyDescent="0.2">
      <c r="A21" s="10" t="s">
        <v>55</v>
      </c>
      <c r="B21" s="12">
        <v>0</v>
      </c>
      <c r="C21" s="12">
        <v>940.32615466499999</v>
      </c>
      <c r="D21" s="12">
        <v>0</v>
      </c>
      <c r="E21" s="12">
        <v>0</v>
      </c>
      <c r="F21" s="22">
        <f t="shared" si="0"/>
        <v>940.32615466499999</v>
      </c>
      <c r="G21" s="22"/>
      <c r="H21" s="22"/>
    </row>
    <row r="22" spans="1:8" s="87" customFormat="1" x14ac:dyDescent="0.2">
      <c r="A22" s="4" t="s">
        <v>44</v>
      </c>
      <c r="B22" s="7">
        <v>0</v>
      </c>
      <c r="C22" s="7">
        <v>884.59723924499997</v>
      </c>
      <c r="D22" s="7">
        <v>0</v>
      </c>
      <c r="E22" s="7">
        <v>0</v>
      </c>
      <c r="F22" s="22">
        <f t="shared" si="0"/>
        <v>884.59723924499997</v>
      </c>
      <c r="G22" s="29"/>
      <c r="H22" s="29"/>
    </row>
    <row r="23" spans="1:8" s="87" customFormat="1" x14ac:dyDescent="0.2">
      <c r="A23" s="4" t="s">
        <v>43</v>
      </c>
      <c r="B23" s="7">
        <v>0</v>
      </c>
      <c r="C23" s="7">
        <v>0</v>
      </c>
      <c r="D23" s="7">
        <v>0</v>
      </c>
      <c r="E23" s="7">
        <v>0</v>
      </c>
      <c r="F23" s="22">
        <f t="shared" si="0"/>
        <v>0</v>
      </c>
      <c r="G23" s="29"/>
      <c r="H23" s="29"/>
    </row>
    <row r="24" spans="1:8" s="87" customFormat="1" x14ac:dyDescent="0.2">
      <c r="A24" s="4" t="s">
        <v>45</v>
      </c>
      <c r="B24" s="7">
        <v>0</v>
      </c>
      <c r="C24" s="7">
        <v>55.72891542</v>
      </c>
      <c r="D24" s="7">
        <v>0</v>
      </c>
      <c r="E24" s="7">
        <v>0</v>
      </c>
      <c r="F24" s="22">
        <f t="shared" si="0"/>
        <v>55.72891542</v>
      </c>
      <c r="G24" s="29"/>
      <c r="H24" s="29"/>
    </row>
    <row r="25" spans="1:8" s="87" customFormat="1" x14ac:dyDescent="0.2">
      <c r="A25" s="4" t="s">
        <v>56</v>
      </c>
      <c r="B25" s="7">
        <v>0</v>
      </c>
      <c r="C25" s="7">
        <v>0</v>
      </c>
      <c r="D25" s="7">
        <v>0</v>
      </c>
      <c r="E25" s="7">
        <v>0</v>
      </c>
      <c r="F25" s="22">
        <f t="shared" si="0"/>
        <v>0</v>
      </c>
      <c r="G25" s="29"/>
      <c r="H25" s="29"/>
    </row>
    <row r="26" spans="1:8" s="23" customFormat="1" x14ac:dyDescent="0.2">
      <c r="A26" s="10" t="s">
        <v>57</v>
      </c>
      <c r="B26" s="12">
        <v>678.50574536140005</v>
      </c>
      <c r="C26" s="12">
        <v>111891.69880814</v>
      </c>
      <c r="D26" s="12">
        <v>14379.908299999999</v>
      </c>
      <c r="E26" s="12">
        <v>405700.54320451</v>
      </c>
      <c r="F26" s="22">
        <f t="shared" si="0"/>
        <v>532650.65605801134</v>
      </c>
      <c r="G26" s="22"/>
      <c r="H26" s="22"/>
    </row>
    <row r="27" spans="1:8" s="87" customFormat="1" x14ac:dyDescent="0.2">
      <c r="A27" s="4" t="s">
        <v>58</v>
      </c>
      <c r="B27" s="7">
        <v>10.9506198014</v>
      </c>
      <c r="C27" s="7">
        <v>13.103362000000001</v>
      </c>
      <c r="D27" s="7">
        <v>1036.107</v>
      </c>
      <c r="E27" s="7">
        <v>224387.60346258001</v>
      </c>
      <c r="F27" s="22">
        <f t="shared" si="0"/>
        <v>225447.76444438141</v>
      </c>
      <c r="G27" s="29"/>
      <c r="H27" s="29"/>
    </row>
    <row r="28" spans="1:8" s="87" customFormat="1" x14ac:dyDescent="0.2">
      <c r="A28" s="4" t="s">
        <v>59</v>
      </c>
      <c r="B28" s="7">
        <v>0</v>
      </c>
      <c r="C28" s="7">
        <v>0</v>
      </c>
      <c r="D28" s="7">
        <v>0</v>
      </c>
      <c r="E28" s="7">
        <v>0</v>
      </c>
      <c r="F28" s="22">
        <f t="shared" si="0"/>
        <v>0</v>
      </c>
      <c r="G28" s="29"/>
      <c r="H28" s="29"/>
    </row>
    <row r="29" spans="1:8" s="87" customFormat="1" x14ac:dyDescent="0.2">
      <c r="A29" s="4" t="s">
        <v>60</v>
      </c>
      <c r="B29" s="7">
        <v>0</v>
      </c>
      <c r="C29" s="7">
        <v>0</v>
      </c>
      <c r="D29" s="7">
        <v>0</v>
      </c>
      <c r="E29" s="7">
        <v>0</v>
      </c>
      <c r="F29" s="22">
        <f t="shared" si="0"/>
        <v>0</v>
      </c>
      <c r="G29" s="29"/>
      <c r="H29" s="29"/>
    </row>
    <row r="30" spans="1:8" s="87" customFormat="1" x14ac:dyDescent="0.2">
      <c r="A30" s="4" t="s">
        <v>61</v>
      </c>
      <c r="B30" s="7">
        <v>0</v>
      </c>
      <c r="C30" s="7">
        <v>0</v>
      </c>
      <c r="D30" s="7">
        <v>0</v>
      </c>
      <c r="E30" s="7">
        <v>0</v>
      </c>
      <c r="F30" s="22">
        <f t="shared" si="0"/>
        <v>0</v>
      </c>
      <c r="G30" s="29"/>
      <c r="H30" s="29"/>
    </row>
    <row r="31" spans="1:8" s="87" customFormat="1" x14ac:dyDescent="0.2">
      <c r="A31" s="4" t="s">
        <v>62</v>
      </c>
      <c r="B31" s="7">
        <v>0</v>
      </c>
      <c r="C31" s="7">
        <v>0</v>
      </c>
      <c r="D31" s="7">
        <v>0</v>
      </c>
      <c r="E31" s="7">
        <v>0</v>
      </c>
      <c r="F31" s="22">
        <f t="shared" si="0"/>
        <v>0</v>
      </c>
      <c r="G31" s="29"/>
      <c r="H31" s="29"/>
    </row>
    <row r="32" spans="1:8" s="87" customFormat="1" x14ac:dyDescent="0.2">
      <c r="A32" s="4" t="s">
        <v>63</v>
      </c>
      <c r="B32" s="7">
        <v>0</v>
      </c>
      <c r="C32" s="7">
        <v>0</v>
      </c>
      <c r="D32" s="7">
        <v>0</v>
      </c>
      <c r="E32" s="7">
        <v>0</v>
      </c>
      <c r="F32" s="22">
        <f t="shared" si="0"/>
        <v>0</v>
      </c>
      <c r="G32" s="29"/>
      <c r="H32" s="29"/>
    </row>
    <row r="33" spans="1:8" s="87" customFormat="1" x14ac:dyDescent="0.2">
      <c r="A33" s="4" t="s">
        <v>64</v>
      </c>
      <c r="B33" s="7">
        <v>0</v>
      </c>
      <c r="C33" s="7">
        <v>0</v>
      </c>
      <c r="D33" s="7">
        <v>0</v>
      </c>
      <c r="E33" s="7">
        <v>0</v>
      </c>
      <c r="F33" s="22">
        <f t="shared" si="0"/>
        <v>0</v>
      </c>
      <c r="G33" s="29"/>
      <c r="H33" s="29"/>
    </row>
    <row r="34" spans="1:8" s="87" customFormat="1" x14ac:dyDescent="0.2">
      <c r="A34" s="4" t="s">
        <v>65</v>
      </c>
      <c r="B34" s="7">
        <v>0</v>
      </c>
      <c r="C34" s="7">
        <v>0</v>
      </c>
      <c r="D34" s="7">
        <v>0</v>
      </c>
      <c r="E34" s="7">
        <v>0</v>
      </c>
      <c r="F34" s="22">
        <f t="shared" si="0"/>
        <v>0</v>
      </c>
      <c r="G34" s="29"/>
      <c r="H34" s="29"/>
    </row>
    <row r="35" spans="1:8" s="87" customFormat="1" x14ac:dyDescent="0.2">
      <c r="A35" s="4" t="s">
        <v>66</v>
      </c>
      <c r="B35" s="7">
        <v>0</v>
      </c>
      <c r="C35" s="7">
        <v>0</v>
      </c>
      <c r="D35" s="7">
        <v>0</v>
      </c>
      <c r="E35" s="7">
        <v>0.45959071000000001</v>
      </c>
      <c r="F35" s="22">
        <f t="shared" si="0"/>
        <v>0.45959071000000001</v>
      </c>
      <c r="G35" s="29"/>
      <c r="H35" s="29"/>
    </row>
    <row r="36" spans="1:8" s="87" customFormat="1" x14ac:dyDescent="0.2">
      <c r="A36" s="4" t="s">
        <v>67</v>
      </c>
      <c r="B36" s="7">
        <v>0</v>
      </c>
      <c r="C36" s="7">
        <v>0</v>
      </c>
      <c r="D36" s="7">
        <v>0</v>
      </c>
      <c r="E36" s="7">
        <v>215652.57251745</v>
      </c>
      <c r="F36" s="22">
        <f t="shared" si="0"/>
        <v>215652.57251745</v>
      </c>
      <c r="G36" s="29"/>
      <c r="H36" s="29"/>
    </row>
    <row r="37" spans="1:8" s="87" customFormat="1" x14ac:dyDescent="0.2">
      <c r="A37" s="4" t="s">
        <v>68</v>
      </c>
      <c r="B37" s="7">
        <v>0</v>
      </c>
      <c r="C37" s="7">
        <v>0</v>
      </c>
      <c r="D37" s="7">
        <v>0</v>
      </c>
      <c r="E37" s="7">
        <v>0</v>
      </c>
      <c r="F37" s="22">
        <f t="shared" si="0"/>
        <v>0</v>
      </c>
      <c r="G37" s="29"/>
      <c r="H37" s="29"/>
    </row>
    <row r="38" spans="1:8" s="87" customFormat="1" x14ac:dyDescent="0.2">
      <c r="A38" s="4" t="s">
        <v>69</v>
      </c>
      <c r="B38" s="7">
        <v>10.9506198014</v>
      </c>
      <c r="C38" s="7">
        <v>0</v>
      </c>
      <c r="D38" s="7">
        <v>1036.107</v>
      </c>
      <c r="E38" s="7">
        <v>1492.8211027414</v>
      </c>
      <c r="F38" s="22">
        <f t="shared" si="0"/>
        <v>2539.8787225428</v>
      </c>
      <c r="G38" s="29"/>
      <c r="H38" s="29"/>
    </row>
    <row r="39" spans="1:8" s="87" customFormat="1" x14ac:dyDescent="0.2">
      <c r="A39" s="4" t="s">
        <v>70</v>
      </c>
      <c r="B39" s="7">
        <v>0</v>
      </c>
      <c r="C39" s="7">
        <v>8.2199999999999995E-2</v>
      </c>
      <c r="D39" s="7">
        <v>0</v>
      </c>
      <c r="E39" s="7">
        <v>8.2199999999999995E-2</v>
      </c>
      <c r="F39" s="22">
        <f t="shared" si="0"/>
        <v>0.16439999999999999</v>
      </c>
      <c r="G39" s="29"/>
      <c r="H39" s="29"/>
    </row>
    <row r="40" spans="1:8" s="23" customFormat="1" x14ac:dyDescent="0.2">
      <c r="A40" s="4" t="s">
        <v>71</v>
      </c>
      <c r="B40" s="7">
        <v>0</v>
      </c>
      <c r="C40" s="7">
        <v>13.021162</v>
      </c>
      <c r="D40" s="7">
        <v>0</v>
      </c>
      <c r="E40" s="7">
        <v>8301.8290334800004</v>
      </c>
      <c r="F40" s="22">
        <f t="shared" si="0"/>
        <v>8314.8501954799995</v>
      </c>
      <c r="G40" s="22"/>
      <c r="H40" s="22"/>
    </row>
    <row r="41" spans="1:8" s="23" customFormat="1" x14ac:dyDescent="0.2">
      <c r="A41" s="4" t="s">
        <v>72</v>
      </c>
      <c r="B41" s="7">
        <v>0</v>
      </c>
      <c r="C41" s="7">
        <v>0</v>
      </c>
      <c r="D41" s="7">
        <v>0</v>
      </c>
      <c r="E41" s="7">
        <v>0</v>
      </c>
      <c r="F41" s="22">
        <f t="shared" si="0"/>
        <v>0</v>
      </c>
      <c r="G41" s="22"/>
      <c r="H41" s="22"/>
    </row>
    <row r="42" spans="1:8" s="87" customFormat="1" x14ac:dyDescent="0.2">
      <c r="A42" s="4" t="s">
        <v>73</v>
      </c>
      <c r="B42" s="7">
        <v>667.55512555999996</v>
      </c>
      <c r="C42" s="7">
        <v>111531.44199194</v>
      </c>
      <c r="D42" s="7">
        <v>13334.2189</v>
      </c>
      <c r="E42" s="7">
        <v>180453.44220590001</v>
      </c>
      <c r="F42" s="22">
        <f t="shared" si="0"/>
        <v>305986.65822340001</v>
      </c>
      <c r="G42" s="29"/>
      <c r="H42" s="29"/>
    </row>
    <row r="43" spans="1:8" s="87" customFormat="1" x14ac:dyDescent="0.2">
      <c r="A43" s="4" t="s">
        <v>74</v>
      </c>
      <c r="B43" s="7">
        <v>0</v>
      </c>
      <c r="C43" s="7">
        <v>347.1534542</v>
      </c>
      <c r="D43" s="7">
        <v>9.5823999999999998</v>
      </c>
      <c r="E43" s="7">
        <v>859.49753602999999</v>
      </c>
      <c r="F43" s="22">
        <f t="shared" si="0"/>
        <v>1216.2333902299999</v>
      </c>
      <c r="G43" s="29"/>
      <c r="H43" s="29"/>
    </row>
    <row r="44" spans="1:8" s="23" customFormat="1" x14ac:dyDescent="0.2">
      <c r="A44" s="4" t="s">
        <v>75</v>
      </c>
      <c r="B44" s="7">
        <v>0</v>
      </c>
      <c r="C44" s="7">
        <v>0</v>
      </c>
      <c r="D44" s="7">
        <v>0</v>
      </c>
      <c r="E44" s="7">
        <v>0</v>
      </c>
      <c r="F44" s="22">
        <f t="shared" si="0"/>
        <v>0</v>
      </c>
      <c r="G44" s="22"/>
      <c r="H44" s="22"/>
    </row>
    <row r="45" spans="1:8" s="87" customFormat="1" x14ac:dyDescent="0.2">
      <c r="A45" s="10" t="s">
        <v>76</v>
      </c>
      <c r="B45" s="12">
        <v>1387.0501327500001</v>
      </c>
      <c r="C45" s="12">
        <v>45025.87798361</v>
      </c>
      <c r="D45" s="12">
        <v>8848.5853000000006</v>
      </c>
      <c r="E45" s="12">
        <v>53693.307859059998</v>
      </c>
      <c r="F45" s="22">
        <f t="shared" si="0"/>
        <v>108954.82127541999</v>
      </c>
      <c r="G45" s="29"/>
      <c r="H45" s="29"/>
    </row>
    <row r="46" spans="1:8" s="87" customFormat="1" x14ac:dyDescent="0.2">
      <c r="A46" s="10" t="s">
        <v>77</v>
      </c>
      <c r="B46" s="12">
        <v>882.56382431999998</v>
      </c>
      <c r="C46" s="12">
        <v>43283.090122050002</v>
      </c>
      <c r="D46" s="12">
        <v>8848.5853000000006</v>
      </c>
      <c r="E46" s="12">
        <v>1892.85354843</v>
      </c>
      <c r="F46" s="22">
        <f t="shared" si="0"/>
        <v>54907.092794800003</v>
      </c>
      <c r="G46" s="29"/>
      <c r="H46" s="29"/>
    </row>
    <row r="47" spans="1:8" s="23" customFormat="1" x14ac:dyDescent="0.2">
      <c r="A47" s="4" t="s">
        <v>78</v>
      </c>
      <c r="B47" s="7">
        <v>491.06990445000002</v>
      </c>
      <c r="C47" s="7">
        <v>23394.935988910001</v>
      </c>
      <c r="D47" s="7">
        <v>6520.1881999999996</v>
      </c>
      <c r="E47" s="7">
        <v>1878.49303908</v>
      </c>
      <c r="F47" s="22">
        <f t="shared" si="0"/>
        <v>32284.687132440002</v>
      </c>
      <c r="G47" s="22"/>
      <c r="H47" s="22"/>
    </row>
    <row r="48" spans="1:8" s="87" customFormat="1" x14ac:dyDescent="0.2">
      <c r="A48" s="4" t="s">
        <v>79</v>
      </c>
      <c r="B48" s="7">
        <v>391.49391987000001</v>
      </c>
      <c r="C48" s="7">
        <v>19888.15413314</v>
      </c>
      <c r="D48" s="7">
        <v>2328.3971000000001</v>
      </c>
      <c r="E48" s="7">
        <v>14.360509349999999</v>
      </c>
      <c r="F48" s="22">
        <f t="shared" si="0"/>
        <v>22622.405662360004</v>
      </c>
      <c r="G48" s="29"/>
      <c r="H48" s="29"/>
    </row>
    <row r="49" spans="1:11" s="87" customFormat="1" x14ac:dyDescent="0.2">
      <c r="A49" s="10" t="s">
        <v>80</v>
      </c>
      <c r="B49" s="12">
        <v>504.48630843000001</v>
      </c>
      <c r="C49" s="12">
        <v>1454.9951255599999</v>
      </c>
      <c r="D49" s="12">
        <v>0</v>
      </c>
      <c r="E49" s="12">
        <v>62.92269366</v>
      </c>
      <c r="F49" s="22">
        <f t="shared" si="0"/>
        <v>2022.40412765</v>
      </c>
      <c r="G49" s="29"/>
      <c r="H49" s="29"/>
    </row>
    <row r="50" spans="1:11" s="87" customFormat="1" x14ac:dyDescent="0.2">
      <c r="A50" s="4" t="s">
        <v>81</v>
      </c>
      <c r="B50" s="7">
        <v>0</v>
      </c>
      <c r="C50" s="7">
        <v>0</v>
      </c>
      <c r="D50" s="7">
        <v>0</v>
      </c>
      <c r="E50" s="7">
        <v>4.6326936600000002</v>
      </c>
      <c r="F50" s="22">
        <f t="shared" si="0"/>
        <v>4.6326936600000002</v>
      </c>
      <c r="G50" s="29"/>
      <c r="H50" s="29"/>
    </row>
    <row r="51" spans="1:11" s="87" customFormat="1" x14ac:dyDescent="0.2">
      <c r="A51" s="4" t="s">
        <v>82</v>
      </c>
      <c r="B51" s="7">
        <v>504.48630843000001</v>
      </c>
      <c r="C51" s="7">
        <v>1454.9951255599999</v>
      </c>
      <c r="D51" s="7">
        <v>0</v>
      </c>
      <c r="E51" s="7">
        <v>58.29</v>
      </c>
      <c r="F51" s="22">
        <f t="shared" si="0"/>
        <v>2017.7714339899999</v>
      </c>
      <c r="G51" s="29"/>
      <c r="H51" s="29"/>
    </row>
    <row r="52" spans="1:11" s="23" customFormat="1" x14ac:dyDescent="0.2">
      <c r="A52" s="10" t="s">
        <v>83</v>
      </c>
      <c r="B52" s="12">
        <v>0</v>
      </c>
      <c r="C52" s="12">
        <v>287.79273599999999</v>
      </c>
      <c r="D52" s="12">
        <v>0</v>
      </c>
      <c r="E52" s="12">
        <v>51737.531616970002</v>
      </c>
      <c r="F52" s="22">
        <f t="shared" si="0"/>
        <v>52025.324352970005</v>
      </c>
      <c r="G52" s="22"/>
      <c r="H52" s="22"/>
    </row>
    <row r="53" spans="1:11" s="87" customFormat="1" x14ac:dyDescent="0.2">
      <c r="A53" s="4" t="s">
        <v>58</v>
      </c>
      <c r="B53" s="7">
        <v>0</v>
      </c>
      <c r="C53" s="7">
        <v>0</v>
      </c>
      <c r="D53" s="7">
        <v>0</v>
      </c>
      <c r="E53" s="7">
        <v>39662.384830609997</v>
      </c>
      <c r="F53" s="22">
        <f t="shared" si="0"/>
        <v>39662.384830609997</v>
      </c>
      <c r="G53" s="29"/>
      <c r="H53" s="29"/>
    </row>
    <row r="54" spans="1:11" s="87" customFormat="1" x14ac:dyDescent="0.2">
      <c r="A54" s="4" t="s">
        <v>84</v>
      </c>
      <c r="B54" s="7">
        <v>0</v>
      </c>
      <c r="C54" s="7">
        <v>0</v>
      </c>
      <c r="D54" s="7">
        <v>0</v>
      </c>
      <c r="E54" s="7">
        <v>0</v>
      </c>
      <c r="F54" s="22">
        <f t="shared" si="0"/>
        <v>0</v>
      </c>
      <c r="G54" s="29"/>
      <c r="H54" s="29"/>
    </row>
    <row r="55" spans="1:11" s="87" customFormat="1" x14ac:dyDescent="0.2">
      <c r="A55" s="4" t="s">
        <v>63</v>
      </c>
      <c r="B55" s="7">
        <v>0</v>
      </c>
      <c r="C55" s="7">
        <v>0</v>
      </c>
      <c r="D55" s="7">
        <v>0</v>
      </c>
      <c r="E55" s="7">
        <v>0</v>
      </c>
      <c r="F55" s="22">
        <f t="shared" si="0"/>
        <v>0</v>
      </c>
      <c r="G55" s="187"/>
      <c r="H55" s="187"/>
      <c r="I55" s="188"/>
      <c r="J55" s="188"/>
      <c r="K55" s="188"/>
    </row>
    <row r="56" spans="1:11" x14ac:dyDescent="0.2">
      <c r="A56" s="4" t="s">
        <v>65</v>
      </c>
      <c r="B56" s="7">
        <v>0</v>
      </c>
      <c r="C56" s="7">
        <v>0</v>
      </c>
      <c r="D56" s="7">
        <v>0</v>
      </c>
      <c r="E56" s="7">
        <v>0</v>
      </c>
      <c r="F56" s="22">
        <f t="shared" si="0"/>
        <v>0</v>
      </c>
      <c r="G56" s="52"/>
      <c r="H56" s="52"/>
      <c r="I56" s="52"/>
      <c r="J56" s="52"/>
      <c r="K56" s="52"/>
    </row>
    <row r="57" spans="1:11" x14ac:dyDescent="0.2">
      <c r="A57" s="4" t="s">
        <v>85</v>
      </c>
      <c r="B57" s="7">
        <v>0</v>
      </c>
      <c r="C57" s="7">
        <v>0</v>
      </c>
      <c r="D57" s="7">
        <v>0</v>
      </c>
      <c r="E57" s="7">
        <v>0</v>
      </c>
      <c r="F57" s="22">
        <f t="shared" si="0"/>
        <v>0</v>
      </c>
    </row>
    <row r="58" spans="1:11" x14ac:dyDescent="0.2">
      <c r="A58" s="4" t="s">
        <v>86</v>
      </c>
      <c r="B58" s="7">
        <v>0</v>
      </c>
      <c r="C58" s="7">
        <v>0</v>
      </c>
      <c r="D58" s="7">
        <v>0</v>
      </c>
      <c r="E58" s="7">
        <v>16368</v>
      </c>
      <c r="F58" s="22">
        <f t="shared" si="0"/>
        <v>16368</v>
      </c>
    </row>
    <row r="59" spans="1:11" x14ac:dyDescent="0.2">
      <c r="A59" s="4" t="s">
        <v>67</v>
      </c>
      <c r="B59" s="7">
        <v>0</v>
      </c>
      <c r="C59" s="7">
        <v>0</v>
      </c>
      <c r="D59" s="7">
        <v>0</v>
      </c>
      <c r="E59" s="7">
        <v>23294.384830610001</v>
      </c>
      <c r="F59" s="22">
        <f t="shared" si="0"/>
        <v>23294.384830610001</v>
      </c>
    </row>
    <row r="60" spans="1:11" x14ac:dyDescent="0.2">
      <c r="A60" s="4" t="s">
        <v>87</v>
      </c>
      <c r="B60" s="7">
        <v>0</v>
      </c>
      <c r="C60" s="7">
        <v>0</v>
      </c>
      <c r="D60" s="7">
        <v>0</v>
      </c>
      <c r="E60" s="7">
        <v>0</v>
      </c>
      <c r="F60" s="22">
        <f t="shared" si="0"/>
        <v>0</v>
      </c>
    </row>
    <row r="61" spans="1:11" x14ac:dyDescent="0.2">
      <c r="A61" s="4" t="s">
        <v>69</v>
      </c>
      <c r="B61" s="7">
        <v>0</v>
      </c>
      <c r="C61" s="7">
        <v>0</v>
      </c>
      <c r="D61" s="7">
        <v>0</v>
      </c>
      <c r="E61" s="7">
        <v>0</v>
      </c>
      <c r="F61" s="22">
        <f t="shared" si="0"/>
        <v>0</v>
      </c>
    </row>
    <row r="62" spans="1:11" x14ac:dyDescent="0.2">
      <c r="A62" s="4" t="s">
        <v>71</v>
      </c>
      <c r="B62" s="7">
        <v>0</v>
      </c>
      <c r="C62" s="7">
        <v>0</v>
      </c>
      <c r="D62" s="7">
        <v>0</v>
      </c>
      <c r="E62" s="7">
        <v>0</v>
      </c>
      <c r="F62" s="22">
        <f t="shared" si="0"/>
        <v>0</v>
      </c>
    </row>
    <row r="63" spans="1:11" x14ac:dyDescent="0.2">
      <c r="A63" s="4" t="s">
        <v>72</v>
      </c>
      <c r="B63" s="7">
        <v>0</v>
      </c>
      <c r="C63" s="7">
        <v>0</v>
      </c>
      <c r="D63" s="7">
        <v>0</v>
      </c>
      <c r="E63" s="7">
        <v>0</v>
      </c>
      <c r="F63" s="22">
        <f t="shared" si="0"/>
        <v>0</v>
      </c>
    </row>
    <row r="64" spans="1:11" x14ac:dyDescent="0.2">
      <c r="A64" s="4" t="s">
        <v>88</v>
      </c>
      <c r="B64" s="7">
        <v>0</v>
      </c>
      <c r="C64" s="7">
        <v>0</v>
      </c>
      <c r="D64" s="7">
        <v>0</v>
      </c>
      <c r="E64" s="7">
        <v>0</v>
      </c>
      <c r="F64" s="22">
        <f t="shared" si="0"/>
        <v>0</v>
      </c>
    </row>
    <row r="65" spans="1:6" x14ac:dyDescent="0.2">
      <c r="A65" s="4" t="s">
        <v>73</v>
      </c>
      <c r="B65" s="7">
        <v>0</v>
      </c>
      <c r="C65" s="7">
        <v>287.79273599999999</v>
      </c>
      <c r="D65" s="7">
        <v>0</v>
      </c>
      <c r="E65" s="7">
        <v>12075.146786359999</v>
      </c>
      <c r="F65" s="22">
        <f t="shared" si="0"/>
        <v>12362.939522359999</v>
      </c>
    </row>
    <row r="66" spans="1:6" x14ac:dyDescent="0.2">
      <c r="A66" s="4" t="s">
        <v>74</v>
      </c>
      <c r="B66" s="7">
        <v>0</v>
      </c>
      <c r="C66" s="7">
        <v>0</v>
      </c>
      <c r="D66" s="7">
        <v>0</v>
      </c>
      <c r="E66" s="7">
        <v>0</v>
      </c>
      <c r="F66" s="22">
        <f t="shared" si="0"/>
        <v>0</v>
      </c>
    </row>
    <row r="67" spans="1:6" x14ac:dyDescent="0.2">
      <c r="A67" s="10" t="s">
        <v>89</v>
      </c>
      <c r="B67" s="12">
        <v>0</v>
      </c>
      <c r="C67" s="12">
        <v>-99.226907543999999</v>
      </c>
      <c r="D67" s="12">
        <v>0</v>
      </c>
      <c r="E67" s="12">
        <v>3438.5265829300001</v>
      </c>
      <c r="F67" s="22">
        <f t="shared" si="0"/>
        <v>3339.2996753860002</v>
      </c>
    </row>
    <row r="68" spans="1:6" x14ac:dyDescent="0.2">
      <c r="A68" s="4" t="s">
        <v>90</v>
      </c>
      <c r="B68" s="7">
        <v>0</v>
      </c>
      <c r="C68" s="7">
        <v>534.83500000000004</v>
      </c>
      <c r="D68" s="7">
        <v>0</v>
      </c>
      <c r="E68" s="7">
        <v>20794.02453604</v>
      </c>
      <c r="F68" s="22">
        <f t="shared" si="0"/>
        <v>21328.85953604</v>
      </c>
    </row>
    <row r="69" spans="1:6" x14ac:dyDescent="0.2">
      <c r="A69" s="4" t="s">
        <v>91</v>
      </c>
      <c r="B69" s="7">
        <v>0</v>
      </c>
      <c r="C69" s="7">
        <v>634.06190754399995</v>
      </c>
      <c r="D69" s="7">
        <v>0</v>
      </c>
      <c r="E69" s="7">
        <v>17355.49795311</v>
      </c>
      <c r="F69" s="22">
        <f t="shared" si="0"/>
        <v>17989.559860654001</v>
      </c>
    </row>
    <row r="70" spans="1:6" ht="13.5" thickBot="1" x14ac:dyDescent="0.25">
      <c r="A70" s="21"/>
      <c r="B70" s="5"/>
      <c r="C70" s="5"/>
      <c r="D70" s="5"/>
      <c r="E70" s="5"/>
      <c r="F70" s="196"/>
    </row>
    <row r="71" spans="1:6" ht="13.5" thickTop="1" x14ac:dyDescent="0.2">
      <c r="A71" s="21"/>
      <c r="B71" s="196"/>
      <c r="C71" s="196"/>
      <c r="D71" s="196"/>
      <c r="E71" s="196"/>
      <c r="F71" s="196"/>
    </row>
    <row r="72" spans="1:6" x14ac:dyDescent="0.2">
      <c r="A72" s="184"/>
      <c r="B72" s="197"/>
      <c r="C72" s="197"/>
      <c r="D72" s="197"/>
      <c r="E72" s="197"/>
      <c r="F72" s="197"/>
    </row>
    <row r="73" spans="1:6" x14ac:dyDescent="0.2">
      <c r="A73" s="184"/>
      <c r="B73" s="197"/>
      <c r="C73" s="197"/>
      <c r="D73" s="197"/>
      <c r="E73" s="197"/>
      <c r="F73" s="197"/>
    </row>
    <row r="74" spans="1:6" x14ac:dyDescent="0.2">
      <c r="A74" s="21"/>
      <c r="B74" s="196"/>
      <c r="C74" s="196"/>
      <c r="D74" s="196"/>
      <c r="E74" s="196"/>
      <c r="F74" s="196"/>
    </row>
    <row r="75" spans="1:6" x14ac:dyDescent="0.2">
      <c r="A75" s="184"/>
      <c r="B75" s="197"/>
      <c r="C75" s="197"/>
      <c r="D75" s="197"/>
      <c r="E75" s="197"/>
      <c r="F75" s="197"/>
    </row>
    <row r="76" spans="1:6" x14ac:dyDescent="0.2">
      <c r="A76" s="184"/>
      <c r="B76" s="197"/>
      <c r="C76" s="197"/>
      <c r="D76" s="197"/>
      <c r="E76" s="197"/>
      <c r="F76" s="197"/>
    </row>
    <row r="77" spans="1:6" x14ac:dyDescent="0.2">
      <c r="A77" s="184"/>
      <c r="B77" s="197"/>
      <c r="C77" s="197"/>
      <c r="D77" s="197"/>
      <c r="E77" s="197"/>
      <c r="F77" s="197"/>
    </row>
    <row r="78" spans="1:6" x14ac:dyDescent="0.2">
      <c r="A78" s="21"/>
      <c r="B78" s="196"/>
      <c r="C78" s="196"/>
      <c r="D78" s="196"/>
      <c r="E78" s="196"/>
      <c r="F78" s="196"/>
    </row>
    <row r="79" spans="1:6" x14ac:dyDescent="0.2">
      <c r="A79" s="184"/>
      <c r="B79" s="197"/>
      <c r="C79" s="197"/>
      <c r="D79" s="197"/>
      <c r="E79" s="197"/>
      <c r="F79" s="197"/>
    </row>
    <row r="80" spans="1:6" x14ac:dyDescent="0.2">
      <c r="A80" s="21"/>
      <c r="B80" s="196"/>
      <c r="C80" s="196"/>
      <c r="D80" s="196"/>
      <c r="E80" s="196"/>
      <c r="F80" s="196"/>
    </row>
    <row r="81" spans="1:6" x14ac:dyDescent="0.2">
      <c r="A81" s="184"/>
      <c r="B81" s="197"/>
      <c r="C81" s="197"/>
      <c r="D81" s="197"/>
      <c r="E81" s="197"/>
      <c r="F81" s="197"/>
    </row>
    <row r="82" spans="1:6" x14ac:dyDescent="0.2">
      <c r="A82" s="184"/>
      <c r="B82" s="197"/>
      <c r="C82" s="197"/>
      <c r="D82" s="197"/>
      <c r="E82" s="197"/>
      <c r="F82" s="197"/>
    </row>
    <row r="83" spans="1:6" x14ac:dyDescent="0.2">
      <c r="A83" s="21"/>
      <c r="B83" s="196"/>
      <c r="C83" s="196"/>
      <c r="D83" s="196"/>
      <c r="E83" s="196"/>
      <c r="F83" s="196"/>
    </row>
    <row r="84" spans="1:6" x14ac:dyDescent="0.2">
      <c r="A84" s="21"/>
      <c r="B84" s="196"/>
      <c r="C84" s="196"/>
      <c r="D84" s="196"/>
      <c r="E84" s="196"/>
      <c r="F84" s="196"/>
    </row>
    <row r="85" spans="1:6" x14ac:dyDescent="0.2">
      <c r="A85" s="184"/>
      <c r="B85" s="197"/>
      <c r="C85" s="197"/>
      <c r="D85" s="197"/>
      <c r="E85" s="197"/>
      <c r="F85" s="197"/>
    </row>
    <row r="86" spans="1:6" x14ac:dyDescent="0.2">
      <c r="A86" s="184"/>
      <c r="B86" s="197"/>
      <c r="C86" s="197"/>
      <c r="D86" s="197"/>
      <c r="E86" s="197"/>
      <c r="F86" s="197"/>
    </row>
    <row r="87" spans="1:6" x14ac:dyDescent="0.2">
      <c r="A87" s="21"/>
      <c r="B87" s="196"/>
      <c r="C87" s="196"/>
      <c r="D87" s="196"/>
      <c r="E87" s="196"/>
      <c r="F87" s="196"/>
    </row>
    <row r="88" spans="1:6" x14ac:dyDescent="0.2">
      <c r="A88" s="184"/>
      <c r="B88" s="197"/>
      <c r="C88" s="197"/>
      <c r="D88" s="197"/>
      <c r="E88" s="197"/>
      <c r="F88" s="197"/>
    </row>
    <row r="89" spans="1:6" x14ac:dyDescent="0.2">
      <c r="A89" s="184"/>
      <c r="B89" s="197"/>
      <c r="C89" s="197"/>
      <c r="D89" s="197"/>
      <c r="E89" s="197"/>
      <c r="F89" s="197"/>
    </row>
    <row r="90" spans="1:6" x14ac:dyDescent="0.2">
      <c r="A90" s="184"/>
      <c r="B90" s="197"/>
      <c r="C90" s="197"/>
      <c r="D90" s="197"/>
      <c r="E90" s="197"/>
      <c r="F90" s="197"/>
    </row>
    <row r="91" spans="1:6" x14ac:dyDescent="0.2">
      <c r="A91" s="184"/>
      <c r="B91" s="197"/>
      <c r="C91" s="197"/>
      <c r="D91" s="197"/>
      <c r="E91" s="197"/>
      <c r="F91" s="197"/>
    </row>
    <row r="92" spans="1:6" x14ac:dyDescent="0.2">
      <c r="A92" s="184"/>
      <c r="B92" s="197"/>
      <c r="C92" s="197"/>
      <c r="D92" s="197"/>
      <c r="E92" s="197"/>
      <c r="F92" s="197"/>
    </row>
    <row r="93" spans="1:6" x14ac:dyDescent="0.2">
      <c r="A93" s="21"/>
      <c r="B93" s="196"/>
      <c r="C93" s="196"/>
      <c r="D93" s="196"/>
      <c r="E93" s="196"/>
      <c r="F93" s="196"/>
    </row>
    <row r="94" spans="1:6" x14ac:dyDescent="0.2">
      <c r="A94" s="184"/>
      <c r="B94" s="197"/>
      <c r="C94" s="197"/>
      <c r="D94" s="197"/>
      <c r="E94" s="197"/>
      <c r="F94" s="197"/>
    </row>
    <row r="95" spans="1:6" x14ac:dyDescent="0.2">
      <c r="A95" s="184"/>
      <c r="B95" s="197"/>
      <c r="C95" s="197"/>
      <c r="D95" s="197"/>
      <c r="E95" s="197"/>
      <c r="F95" s="197"/>
    </row>
    <row r="96" spans="1:6" x14ac:dyDescent="0.2">
      <c r="A96" s="21"/>
      <c r="B96" s="196"/>
      <c r="C96" s="196"/>
      <c r="D96" s="196"/>
      <c r="E96" s="196"/>
      <c r="F96" s="196"/>
    </row>
    <row r="97" spans="1:6" x14ac:dyDescent="0.2">
      <c r="A97" s="184"/>
      <c r="B97" s="197"/>
      <c r="C97" s="197"/>
      <c r="D97" s="197"/>
      <c r="E97" s="197"/>
      <c r="F97" s="197"/>
    </row>
    <row r="98" spans="1:6" x14ac:dyDescent="0.2">
      <c r="A98" s="184"/>
      <c r="B98" s="197"/>
      <c r="C98" s="197"/>
      <c r="D98" s="197"/>
      <c r="E98" s="197"/>
      <c r="F98" s="197"/>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B9F0-D8CA-4B98-AD93-2DD38471676D}">
  <sheetPr>
    <tabColor theme="9" tint="0.39997558519241921"/>
  </sheetPr>
  <dimension ref="A1:L71"/>
  <sheetViews>
    <sheetView showGridLines="0" defaultGridColor="0" colorId="60" workbookViewId="0">
      <selection activeCell="A12" sqref="A12:D70"/>
    </sheetView>
  </sheetViews>
  <sheetFormatPr baseColWidth="10" defaultColWidth="11.42578125" defaultRowHeight="12.75" x14ac:dyDescent="0.2"/>
  <cols>
    <col min="1" max="1" width="51.5703125" style="181" bestFit="1" customWidth="1"/>
    <col min="2" max="7" width="11.42578125" style="181"/>
    <col min="8" max="8" width="14.140625" style="181" customWidth="1"/>
    <col min="9" max="9" width="13.5703125" style="181" customWidth="1"/>
    <col min="10" max="16384" width="11.42578125" style="181"/>
  </cols>
  <sheetData>
    <row r="1" spans="1:9" x14ac:dyDescent="0.2">
      <c r="A1" s="180" t="s">
        <v>0</v>
      </c>
    </row>
    <row r="2" spans="1:9" x14ac:dyDescent="0.2">
      <c r="A2" s="180" t="s">
        <v>2</v>
      </c>
    </row>
    <row r="3" spans="1:9" x14ac:dyDescent="0.2">
      <c r="A3" s="180" t="s">
        <v>3</v>
      </c>
      <c r="D3" s="103"/>
    </row>
    <row r="5" spans="1:9" x14ac:dyDescent="0.2">
      <c r="A5" s="224" t="s">
        <v>92</v>
      </c>
      <c r="B5" s="224"/>
      <c r="C5" s="224"/>
      <c r="D5" s="224"/>
      <c r="E5" s="186"/>
      <c r="F5" s="186"/>
      <c r="G5" s="186"/>
      <c r="H5" s="186"/>
    </row>
    <row r="6" spans="1:9" x14ac:dyDescent="0.2">
      <c r="A6" s="224" t="s">
        <v>492</v>
      </c>
      <c r="B6" s="224"/>
      <c r="C6" s="224"/>
      <c r="D6" s="224"/>
      <c r="E6" s="186"/>
      <c r="F6" s="186"/>
      <c r="G6" s="186"/>
      <c r="H6" s="186"/>
    </row>
    <row r="7" spans="1:9" x14ac:dyDescent="0.2">
      <c r="A7" s="224">
        <v>2021</v>
      </c>
      <c r="B7" s="224"/>
      <c r="C7" s="224"/>
      <c r="D7" s="224"/>
      <c r="E7" s="186"/>
      <c r="F7" s="186"/>
      <c r="G7" s="186"/>
      <c r="H7" s="186"/>
    </row>
    <row r="8" spans="1:9" x14ac:dyDescent="0.2">
      <c r="A8" s="224" t="s">
        <v>6</v>
      </c>
      <c r="B8" s="224"/>
      <c r="C8" s="224"/>
      <c r="D8" s="224"/>
      <c r="E8" s="186"/>
      <c r="F8" s="186"/>
      <c r="G8" s="186"/>
      <c r="H8" s="186"/>
    </row>
    <row r="9" spans="1:9" ht="13.5" thickBot="1" x14ac:dyDescent="0.25"/>
    <row r="10" spans="1:9" ht="14.25" thickTop="1" thickBot="1" x14ac:dyDescent="0.25">
      <c r="A10" s="182" t="s">
        <v>1</v>
      </c>
      <c r="B10" s="182" t="s">
        <v>335</v>
      </c>
      <c r="C10" s="182" t="s">
        <v>337</v>
      </c>
      <c r="D10" s="182" t="s">
        <v>42</v>
      </c>
      <c r="E10" s="183"/>
      <c r="F10" s="183"/>
      <c r="G10" s="183"/>
      <c r="H10" s="183"/>
      <c r="I10" s="183"/>
    </row>
    <row r="11" spans="1:9" s="23" customFormat="1" ht="13.5" thickTop="1" x14ac:dyDescent="0.2">
      <c r="A11" s="184"/>
      <c r="B11" s="22"/>
      <c r="C11" s="22"/>
      <c r="D11" s="22"/>
      <c r="E11" s="22"/>
      <c r="F11" s="22"/>
      <c r="G11" s="22"/>
      <c r="H11" s="22"/>
      <c r="I11" s="22"/>
    </row>
    <row r="12" spans="1:9" s="23" customFormat="1" x14ac:dyDescent="0.2">
      <c r="A12" s="10" t="s">
        <v>46</v>
      </c>
      <c r="B12" s="12">
        <v>4775.3040909604997</v>
      </c>
      <c r="C12" s="12">
        <v>3021.6550302208998</v>
      </c>
      <c r="D12" s="22">
        <f>SUM(B12:C12)</f>
        <v>7796.9591211813995</v>
      </c>
      <c r="E12" s="22"/>
      <c r="F12" s="22"/>
      <c r="G12" s="22"/>
      <c r="H12" s="22"/>
      <c r="I12" s="22"/>
    </row>
    <row r="13" spans="1:9" s="23" customFormat="1" x14ac:dyDescent="0.2">
      <c r="A13" s="10" t="s">
        <v>47</v>
      </c>
      <c r="B13" s="12">
        <v>4775.3040909604997</v>
      </c>
      <c r="C13" s="12">
        <v>3021.6550302208998</v>
      </c>
      <c r="D13" s="22">
        <f t="shared" ref="D13:D69" si="0">SUM(B13:C13)</f>
        <v>7796.9591211813995</v>
      </c>
      <c r="E13" s="22"/>
      <c r="F13" s="22"/>
      <c r="G13" s="22"/>
      <c r="H13" s="22"/>
      <c r="I13" s="22"/>
    </row>
    <row r="14" spans="1:9" s="87" customFormat="1" x14ac:dyDescent="0.2">
      <c r="A14" s="10" t="s">
        <v>48</v>
      </c>
      <c r="B14" s="12">
        <v>3929.6080533605</v>
      </c>
      <c r="C14" s="12">
        <v>2480.3009350708999</v>
      </c>
      <c r="D14" s="22">
        <f t="shared" si="0"/>
        <v>6409.9089884313998</v>
      </c>
      <c r="E14" s="29"/>
      <c r="F14" s="29"/>
      <c r="G14" s="29"/>
      <c r="H14" s="29"/>
      <c r="I14" s="29"/>
    </row>
    <row r="15" spans="1:9" s="87" customFormat="1" x14ac:dyDescent="0.2">
      <c r="A15" s="4" t="s">
        <v>49</v>
      </c>
      <c r="B15" s="7">
        <v>2681.16917117</v>
      </c>
      <c r="C15" s="7">
        <v>993.69289319999996</v>
      </c>
      <c r="D15" s="22">
        <f t="shared" si="0"/>
        <v>3674.8620643700001</v>
      </c>
      <c r="E15" s="29"/>
      <c r="F15" s="29"/>
      <c r="G15" s="29"/>
      <c r="H15" s="29"/>
      <c r="I15" s="29"/>
    </row>
    <row r="16" spans="1:9" s="87" customFormat="1" x14ac:dyDescent="0.2">
      <c r="A16" s="4" t="s">
        <v>50</v>
      </c>
      <c r="B16" s="7">
        <v>268.18143142000002</v>
      </c>
      <c r="C16" s="7">
        <v>84.367281340000005</v>
      </c>
      <c r="D16" s="22">
        <f t="shared" si="0"/>
        <v>352.54871276000006</v>
      </c>
      <c r="E16" s="29"/>
      <c r="F16" s="29"/>
      <c r="G16" s="29"/>
      <c r="H16" s="29"/>
      <c r="I16" s="29"/>
    </row>
    <row r="17" spans="1:9" s="87" customFormat="1" x14ac:dyDescent="0.2">
      <c r="A17" s="4" t="s">
        <v>51</v>
      </c>
      <c r="B17" s="7">
        <v>0</v>
      </c>
      <c r="C17" s="7">
        <v>0</v>
      </c>
      <c r="D17" s="22">
        <f t="shared" si="0"/>
        <v>0</v>
      </c>
      <c r="E17" s="29"/>
      <c r="F17" s="29"/>
      <c r="G17" s="29"/>
      <c r="H17" s="29"/>
      <c r="I17" s="29"/>
    </row>
    <row r="18" spans="1:9" s="87" customFormat="1" x14ac:dyDescent="0.2">
      <c r="A18" s="4" t="s">
        <v>52</v>
      </c>
      <c r="B18" s="7">
        <v>268.18143142000002</v>
      </c>
      <c r="C18" s="7">
        <v>84.367281340000005</v>
      </c>
      <c r="D18" s="22">
        <f t="shared" si="0"/>
        <v>352.54871276000006</v>
      </c>
      <c r="E18" s="29"/>
      <c r="F18" s="29"/>
      <c r="G18" s="29"/>
      <c r="H18" s="29"/>
      <c r="I18" s="29"/>
    </row>
    <row r="19" spans="1:9" s="23" customFormat="1" x14ac:dyDescent="0.2">
      <c r="A19" s="4" t="s">
        <v>53</v>
      </c>
      <c r="B19" s="7">
        <v>448.75565501</v>
      </c>
      <c r="C19" s="7">
        <v>1255.23681093</v>
      </c>
      <c r="D19" s="22">
        <f t="shared" si="0"/>
        <v>1703.9924659400001</v>
      </c>
      <c r="E19" s="22"/>
      <c r="F19" s="22"/>
      <c r="G19" s="22"/>
      <c r="H19" s="22"/>
      <c r="I19" s="22"/>
    </row>
    <row r="20" spans="1:9" s="23" customFormat="1" x14ac:dyDescent="0.2">
      <c r="A20" s="10" t="s">
        <v>54</v>
      </c>
      <c r="B20" s="12">
        <v>0</v>
      </c>
      <c r="C20" s="12">
        <v>0</v>
      </c>
      <c r="D20" s="22">
        <f t="shared" si="0"/>
        <v>0</v>
      </c>
      <c r="E20" s="22"/>
      <c r="F20" s="22"/>
      <c r="G20" s="22"/>
      <c r="H20" s="22"/>
      <c r="I20" s="22"/>
    </row>
    <row r="21" spans="1:9" s="87" customFormat="1" x14ac:dyDescent="0.2">
      <c r="A21" s="10" t="s">
        <v>55</v>
      </c>
      <c r="B21" s="12">
        <v>0</v>
      </c>
      <c r="C21" s="12">
        <v>0</v>
      </c>
      <c r="D21" s="22">
        <f t="shared" si="0"/>
        <v>0</v>
      </c>
      <c r="E21" s="29"/>
      <c r="F21" s="29"/>
      <c r="G21" s="29"/>
      <c r="H21" s="29"/>
      <c r="I21" s="29"/>
    </row>
    <row r="22" spans="1:9" s="87" customFormat="1" x14ac:dyDescent="0.2">
      <c r="A22" s="4" t="s">
        <v>44</v>
      </c>
      <c r="B22" s="7">
        <v>0</v>
      </c>
      <c r="C22" s="7">
        <v>0</v>
      </c>
      <c r="D22" s="22">
        <f t="shared" si="0"/>
        <v>0</v>
      </c>
      <c r="E22" s="29"/>
      <c r="F22" s="29"/>
      <c r="G22" s="29"/>
      <c r="H22" s="29"/>
      <c r="I22" s="29"/>
    </row>
    <row r="23" spans="1:9" s="87" customFormat="1" x14ac:dyDescent="0.2">
      <c r="A23" s="4" t="s">
        <v>43</v>
      </c>
      <c r="B23" s="7">
        <v>0</v>
      </c>
      <c r="C23" s="7">
        <v>0</v>
      </c>
      <c r="D23" s="22">
        <f t="shared" si="0"/>
        <v>0</v>
      </c>
      <c r="E23" s="29"/>
      <c r="F23" s="29"/>
      <c r="G23" s="29"/>
      <c r="H23" s="29"/>
      <c r="I23" s="29"/>
    </row>
    <row r="24" spans="1:9" s="87" customFormat="1" x14ac:dyDescent="0.2">
      <c r="A24" s="4" t="s">
        <v>45</v>
      </c>
      <c r="B24" s="7">
        <v>0</v>
      </c>
      <c r="C24" s="7">
        <v>0</v>
      </c>
      <c r="D24" s="22">
        <f t="shared" si="0"/>
        <v>0</v>
      </c>
      <c r="E24" s="29"/>
      <c r="F24" s="29"/>
      <c r="G24" s="29"/>
      <c r="H24" s="29"/>
      <c r="I24" s="29"/>
    </row>
    <row r="25" spans="1:9" s="23" customFormat="1" x14ac:dyDescent="0.2">
      <c r="A25" s="4" t="s">
        <v>56</v>
      </c>
      <c r="B25" s="7">
        <v>0</v>
      </c>
      <c r="C25" s="7">
        <v>0</v>
      </c>
      <c r="D25" s="22">
        <f t="shared" si="0"/>
        <v>0</v>
      </c>
      <c r="E25" s="22"/>
      <c r="F25" s="22"/>
      <c r="G25" s="22"/>
      <c r="H25" s="22"/>
      <c r="I25" s="22"/>
    </row>
    <row r="26" spans="1:9" s="87" customFormat="1" x14ac:dyDescent="0.2">
      <c r="A26" s="10" t="s">
        <v>57</v>
      </c>
      <c r="B26" s="12">
        <v>531.50179576050004</v>
      </c>
      <c r="C26" s="12">
        <v>147.0039496009</v>
      </c>
      <c r="D26" s="22">
        <f t="shared" si="0"/>
        <v>678.50574536140005</v>
      </c>
      <c r="E26" s="29"/>
      <c r="F26" s="29"/>
      <c r="G26" s="29"/>
      <c r="H26" s="29"/>
      <c r="I26" s="29"/>
    </row>
    <row r="27" spans="1:9" s="87" customFormat="1" x14ac:dyDescent="0.2">
      <c r="A27" s="4" t="s">
        <v>58</v>
      </c>
      <c r="B27" s="7">
        <v>6.3160570004999999</v>
      </c>
      <c r="C27" s="7">
        <v>4.6345628009000004</v>
      </c>
      <c r="D27" s="22">
        <f t="shared" si="0"/>
        <v>10.9506198014</v>
      </c>
      <c r="E27" s="29"/>
      <c r="F27" s="29"/>
      <c r="G27" s="29"/>
      <c r="H27" s="29"/>
      <c r="I27" s="29"/>
    </row>
    <row r="28" spans="1:9" s="87" customFormat="1" x14ac:dyDescent="0.2">
      <c r="A28" s="4" t="s">
        <v>59</v>
      </c>
      <c r="B28" s="7">
        <v>0</v>
      </c>
      <c r="C28" s="7">
        <v>0</v>
      </c>
      <c r="D28" s="22">
        <f t="shared" si="0"/>
        <v>0</v>
      </c>
      <c r="E28" s="29"/>
      <c r="F28" s="29"/>
      <c r="G28" s="29"/>
      <c r="H28" s="29"/>
      <c r="I28" s="29"/>
    </row>
    <row r="29" spans="1:9" s="87" customFormat="1" ht="24" x14ac:dyDescent="0.2">
      <c r="A29" s="4" t="s">
        <v>60</v>
      </c>
      <c r="B29" s="7">
        <v>0</v>
      </c>
      <c r="C29" s="7">
        <v>0</v>
      </c>
      <c r="D29" s="22">
        <f t="shared" si="0"/>
        <v>0</v>
      </c>
      <c r="E29" s="29"/>
      <c r="F29" s="29"/>
      <c r="G29" s="29"/>
      <c r="H29" s="29"/>
      <c r="I29" s="29"/>
    </row>
    <row r="30" spans="1:9" s="87" customFormat="1" x14ac:dyDescent="0.2">
      <c r="A30" s="4" t="s">
        <v>61</v>
      </c>
      <c r="B30" s="7">
        <v>0</v>
      </c>
      <c r="C30" s="7">
        <v>0</v>
      </c>
      <c r="D30" s="22">
        <f t="shared" si="0"/>
        <v>0</v>
      </c>
      <c r="E30" s="29"/>
      <c r="F30" s="29"/>
      <c r="G30" s="29"/>
      <c r="H30" s="29"/>
      <c r="I30" s="29"/>
    </row>
    <row r="31" spans="1:9" s="87" customFormat="1" x14ac:dyDescent="0.2">
      <c r="A31" s="4" t="s">
        <v>62</v>
      </c>
      <c r="B31" s="7">
        <v>0</v>
      </c>
      <c r="C31" s="7">
        <v>0</v>
      </c>
      <c r="D31" s="22">
        <f t="shared" si="0"/>
        <v>0</v>
      </c>
      <c r="E31" s="29"/>
      <c r="F31" s="29"/>
      <c r="G31" s="29"/>
      <c r="H31" s="29"/>
      <c r="I31" s="29"/>
    </row>
    <row r="32" spans="1:9" s="23" customFormat="1" x14ac:dyDescent="0.2">
      <c r="A32" s="4" t="s">
        <v>63</v>
      </c>
      <c r="B32" s="7">
        <v>0</v>
      </c>
      <c r="C32" s="7">
        <v>0</v>
      </c>
      <c r="D32" s="22">
        <f t="shared" si="0"/>
        <v>0</v>
      </c>
      <c r="E32" s="22"/>
      <c r="F32" s="22"/>
      <c r="G32" s="22"/>
      <c r="H32" s="22"/>
      <c r="I32" s="22"/>
    </row>
    <row r="33" spans="1:12" s="23" customFormat="1" x14ac:dyDescent="0.2">
      <c r="A33" s="4" t="s">
        <v>64</v>
      </c>
      <c r="B33" s="7">
        <v>0</v>
      </c>
      <c r="C33" s="7">
        <v>0</v>
      </c>
      <c r="D33" s="22">
        <f t="shared" si="0"/>
        <v>0</v>
      </c>
      <c r="E33" s="22"/>
      <c r="F33" s="22"/>
      <c r="G33" s="22"/>
      <c r="H33" s="22"/>
      <c r="I33" s="22"/>
    </row>
    <row r="34" spans="1:12" s="87" customFormat="1" x14ac:dyDescent="0.2">
      <c r="A34" s="4" t="s">
        <v>65</v>
      </c>
      <c r="B34" s="7">
        <v>0</v>
      </c>
      <c r="C34" s="7">
        <v>0</v>
      </c>
      <c r="D34" s="22">
        <f t="shared" si="0"/>
        <v>0</v>
      </c>
      <c r="E34" s="29"/>
      <c r="F34" s="29"/>
      <c r="G34" s="29"/>
      <c r="H34" s="29"/>
      <c r="I34" s="29"/>
    </row>
    <row r="35" spans="1:12" s="87" customFormat="1" ht="24" x14ac:dyDescent="0.2">
      <c r="A35" s="4" t="s">
        <v>66</v>
      </c>
      <c r="B35" s="7">
        <v>0</v>
      </c>
      <c r="C35" s="7">
        <v>0</v>
      </c>
      <c r="D35" s="22">
        <f t="shared" si="0"/>
        <v>0</v>
      </c>
      <c r="E35" s="29"/>
      <c r="F35" s="29"/>
      <c r="G35" s="29"/>
      <c r="H35" s="29"/>
      <c r="I35" s="29"/>
    </row>
    <row r="36" spans="1:12" s="23" customFormat="1" x14ac:dyDescent="0.2">
      <c r="A36" s="4" t="s">
        <v>67</v>
      </c>
      <c r="B36" s="7">
        <v>0</v>
      </c>
      <c r="C36" s="7">
        <v>0</v>
      </c>
      <c r="D36" s="22">
        <f t="shared" si="0"/>
        <v>0</v>
      </c>
      <c r="E36" s="22"/>
      <c r="F36" s="22"/>
      <c r="G36" s="22"/>
      <c r="H36" s="22"/>
      <c r="I36" s="22"/>
    </row>
    <row r="37" spans="1:12" s="87" customFormat="1" x14ac:dyDescent="0.2">
      <c r="A37" s="4" t="s">
        <v>68</v>
      </c>
      <c r="B37" s="7">
        <v>0</v>
      </c>
      <c r="C37" s="7">
        <v>0</v>
      </c>
      <c r="D37" s="22">
        <f t="shared" si="0"/>
        <v>0</v>
      </c>
      <c r="E37" s="29"/>
      <c r="F37" s="29"/>
      <c r="G37" s="29"/>
      <c r="H37" s="29"/>
      <c r="I37" s="29"/>
    </row>
    <row r="38" spans="1:12" s="87" customFormat="1" x14ac:dyDescent="0.2">
      <c r="A38" s="4" t="s">
        <v>69</v>
      </c>
      <c r="B38" s="7">
        <v>6.3160570004999999</v>
      </c>
      <c r="C38" s="7">
        <v>4.6345628009000004</v>
      </c>
      <c r="D38" s="22">
        <f t="shared" si="0"/>
        <v>10.9506198014</v>
      </c>
      <c r="E38" s="29"/>
      <c r="F38" s="29"/>
      <c r="G38" s="29"/>
      <c r="H38" s="29"/>
      <c r="I38" s="29"/>
    </row>
    <row r="39" spans="1:12" s="23" customFormat="1" ht="24" x14ac:dyDescent="0.2">
      <c r="A39" s="4" t="s">
        <v>70</v>
      </c>
      <c r="B39" s="7">
        <v>0</v>
      </c>
      <c r="C39" s="7">
        <v>0</v>
      </c>
      <c r="D39" s="22">
        <f t="shared" si="0"/>
        <v>0</v>
      </c>
      <c r="E39" s="22"/>
      <c r="F39" s="22"/>
      <c r="G39" s="22"/>
      <c r="H39" s="22"/>
      <c r="I39" s="22"/>
    </row>
    <row r="40" spans="1:12" s="87" customFormat="1" x14ac:dyDescent="0.2">
      <c r="A40" s="4" t="s">
        <v>71</v>
      </c>
      <c r="B40" s="7">
        <v>0</v>
      </c>
      <c r="C40" s="7">
        <v>0</v>
      </c>
      <c r="D40" s="22">
        <f t="shared" si="0"/>
        <v>0</v>
      </c>
      <c r="E40" s="29"/>
      <c r="F40" s="29"/>
      <c r="G40" s="29"/>
      <c r="H40" s="29"/>
      <c r="I40" s="29"/>
    </row>
    <row r="41" spans="1:12" s="87" customFormat="1" x14ac:dyDescent="0.2">
      <c r="A41" s="4" t="s">
        <v>72</v>
      </c>
      <c r="B41" s="7">
        <v>0</v>
      </c>
      <c r="C41" s="7">
        <v>0</v>
      </c>
      <c r="D41" s="22">
        <f t="shared" si="0"/>
        <v>0</v>
      </c>
      <c r="E41" s="29"/>
      <c r="F41" s="29"/>
      <c r="G41" s="29"/>
      <c r="H41" s="29"/>
      <c r="I41" s="29"/>
    </row>
    <row r="42" spans="1:12" s="87" customFormat="1" x14ac:dyDescent="0.2">
      <c r="A42" s="4" t="s">
        <v>73</v>
      </c>
      <c r="B42" s="7">
        <v>525.18573876000005</v>
      </c>
      <c r="C42" s="7">
        <v>142.3693868</v>
      </c>
      <c r="D42" s="22">
        <f t="shared" si="0"/>
        <v>667.55512556000008</v>
      </c>
      <c r="E42" s="29"/>
      <c r="F42" s="29"/>
      <c r="G42" s="29"/>
      <c r="H42" s="29"/>
      <c r="I42" s="29"/>
    </row>
    <row r="43" spans="1:12" s="23" customFormat="1" x14ac:dyDescent="0.2">
      <c r="A43" s="4" t="s">
        <v>74</v>
      </c>
      <c r="B43" s="7">
        <v>0</v>
      </c>
      <c r="C43" s="7">
        <v>0</v>
      </c>
      <c r="D43" s="22">
        <f t="shared" si="0"/>
        <v>0</v>
      </c>
      <c r="E43" s="22"/>
      <c r="F43" s="22"/>
      <c r="G43" s="22"/>
      <c r="H43" s="22"/>
      <c r="I43" s="22"/>
    </row>
    <row r="44" spans="1:12" s="87" customFormat="1" x14ac:dyDescent="0.2">
      <c r="A44" s="4" t="s">
        <v>75</v>
      </c>
      <c r="B44" s="7">
        <v>0</v>
      </c>
      <c r="C44" s="7">
        <v>0</v>
      </c>
      <c r="D44" s="22">
        <f t="shared" si="0"/>
        <v>0</v>
      </c>
      <c r="E44" s="29"/>
      <c r="F44" s="29"/>
      <c r="G44" s="29"/>
      <c r="H44" s="29"/>
      <c r="I44" s="29"/>
    </row>
    <row r="45" spans="1:12" s="87" customFormat="1" x14ac:dyDescent="0.2">
      <c r="A45" s="10" t="s">
        <v>76</v>
      </c>
      <c r="B45" s="12">
        <v>845.69603759999995</v>
      </c>
      <c r="C45" s="12">
        <v>541.35409515000003</v>
      </c>
      <c r="D45" s="22">
        <f t="shared" si="0"/>
        <v>1387.0501327500001</v>
      </c>
      <c r="E45" s="187"/>
      <c r="F45" s="187"/>
      <c r="G45" s="187"/>
      <c r="H45" s="187"/>
      <c r="I45" s="187"/>
      <c r="J45" s="188"/>
      <c r="K45" s="188"/>
      <c r="L45" s="188"/>
    </row>
    <row r="46" spans="1:12" x14ac:dyDescent="0.2">
      <c r="A46" s="10" t="s">
        <v>77</v>
      </c>
      <c r="B46" s="12">
        <v>341.20972917</v>
      </c>
      <c r="C46" s="12">
        <v>541.35409515000003</v>
      </c>
      <c r="D46" s="22">
        <f t="shared" si="0"/>
        <v>882.56382432000009</v>
      </c>
      <c r="E46" s="52"/>
      <c r="F46" s="52"/>
      <c r="G46" s="52"/>
      <c r="H46" s="52"/>
      <c r="I46" s="52"/>
      <c r="J46" s="52"/>
      <c r="K46" s="52"/>
      <c r="L46" s="52"/>
    </row>
    <row r="47" spans="1:12" x14ac:dyDescent="0.2">
      <c r="A47" s="4" t="s">
        <v>78</v>
      </c>
      <c r="B47" s="7">
        <v>341.20972917</v>
      </c>
      <c r="C47" s="7">
        <v>149.86017527999999</v>
      </c>
      <c r="D47" s="22">
        <f t="shared" si="0"/>
        <v>491.06990444999997</v>
      </c>
    </row>
    <row r="48" spans="1:12" x14ac:dyDescent="0.2">
      <c r="A48" s="4" t="s">
        <v>79</v>
      </c>
      <c r="B48" s="7">
        <v>0</v>
      </c>
      <c r="C48" s="7">
        <v>391.49391987000001</v>
      </c>
      <c r="D48" s="22">
        <f t="shared" si="0"/>
        <v>391.49391987000001</v>
      </c>
    </row>
    <row r="49" spans="1:4" x14ac:dyDescent="0.2">
      <c r="A49" s="10" t="s">
        <v>80</v>
      </c>
      <c r="B49" s="12">
        <v>504.48630843000001</v>
      </c>
      <c r="C49" s="12">
        <v>0</v>
      </c>
      <c r="D49" s="22">
        <f t="shared" si="0"/>
        <v>504.48630843000001</v>
      </c>
    </row>
    <row r="50" spans="1:4" x14ac:dyDescent="0.2">
      <c r="A50" s="4" t="s">
        <v>81</v>
      </c>
      <c r="B50" s="7">
        <v>0</v>
      </c>
      <c r="C50" s="7">
        <v>0</v>
      </c>
      <c r="D50" s="22">
        <f t="shared" si="0"/>
        <v>0</v>
      </c>
    </row>
    <row r="51" spans="1:4" x14ac:dyDescent="0.2">
      <c r="A51" s="4" t="s">
        <v>82</v>
      </c>
      <c r="B51" s="7">
        <v>504.48630843000001</v>
      </c>
      <c r="C51" s="7">
        <v>0</v>
      </c>
      <c r="D51" s="22">
        <f t="shared" si="0"/>
        <v>504.48630843000001</v>
      </c>
    </row>
    <row r="52" spans="1:4" x14ac:dyDescent="0.2">
      <c r="A52" s="10" t="s">
        <v>83</v>
      </c>
      <c r="B52" s="12">
        <v>0</v>
      </c>
      <c r="C52" s="12">
        <v>0</v>
      </c>
      <c r="D52" s="22">
        <f t="shared" si="0"/>
        <v>0</v>
      </c>
    </row>
    <row r="53" spans="1:4" x14ac:dyDescent="0.2">
      <c r="A53" s="4" t="s">
        <v>58</v>
      </c>
      <c r="B53" s="7">
        <v>0</v>
      </c>
      <c r="C53" s="7">
        <v>0</v>
      </c>
      <c r="D53" s="22">
        <f t="shared" si="0"/>
        <v>0</v>
      </c>
    </row>
    <row r="54" spans="1:4" x14ac:dyDescent="0.2">
      <c r="A54" s="4" t="s">
        <v>84</v>
      </c>
      <c r="B54" s="7">
        <v>0</v>
      </c>
      <c r="C54" s="7">
        <v>0</v>
      </c>
      <c r="D54" s="22">
        <f t="shared" si="0"/>
        <v>0</v>
      </c>
    </row>
    <row r="55" spans="1:4" x14ac:dyDescent="0.2">
      <c r="A55" s="4" t="s">
        <v>63</v>
      </c>
      <c r="B55" s="7">
        <v>0</v>
      </c>
      <c r="C55" s="7">
        <v>0</v>
      </c>
      <c r="D55" s="22">
        <f t="shared" si="0"/>
        <v>0</v>
      </c>
    </row>
    <row r="56" spans="1:4" x14ac:dyDescent="0.2">
      <c r="A56" s="4" t="s">
        <v>65</v>
      </c>
      <c r="B56" s="7">
        <v>0</v>
      </c>
      <c r="C56" s="7">
        <v>0</v>
      </c>
      <c r="D56" s="22">
        <f t="shared" si="0"/>
        <v>0</v>
      </c>
    </row>
    <row r="57" spans="1:4" x14ac:dyDescent="0.2">
      <c r="A57" s="4" t="s">
        <v>85</v>
      </c>
      <c r="B57" s="7">
        <v>0</v>
      </c>
      <c r="C57" s="7">
        <v>0</v>
      </c>
      <c r="D57" s="22">
        <f t="shared" si="0"/>
        <v>0</v>
      </c>
    </row>
    <row r="58" spans="1:4" x14ac:dyDescent="0.2">
      <c r="A58" s="4" t="s">
        <v>86</v>
      </c>
      <c r="B58" s="7">
        <v>0</v>
      </c>
      <c r="C58" s="7">
        <v>0</v>
      </c>
      <c r="D58" s="22">
        <f t="shared" si="0"/>
        <v>0</v>
      </c>
    </row>
    <row r="59" spans="1:4" x14ac:dyDescent="0.2">
      <c r="A59" s="4" t="s">
        <v>67</v>
      </c>
      <c r="B59" s="7">
        <v>0</v>
      </c>
      <c r="C59" s="7">
        <v>0</v>
      </c>
      <c r="D59" s="22">
        <f t="shared" si="0"/>
        <v>0</v>
      </c>
    </row>
    <row r="60" spans="1:4" x14ac:dyDescent="0.2">
      <c r="A60" s="4" t="s">
        <v>87</v>
      </c>
      <c r="B60" s="7">
        <v>0</v>
      </c>
      <c r="C60" s="7">
        <v>0</v>
      </c>
      <c r="D60" s="22">
        <f t="shared" si="0"/>
        <v>0</v>
      </c>
    </row>
    <row r="61" spans="1:4" x14ac:dyDescent="0.2">
      <c r="A61" s="4" t="s">
        <v>69</v>
      </c>
      <c r="B61" s="7">
        <v>0</v>
      </c>
      <c r="C61" s="7">
        <v>0</v>
      </c>
      <c r="D61" s="22">
        <f t="shared" si="0"/>
        <v>0</v>
      </c>
    </row>
    <row r="62" spans="1:4" x14ac:dyDescent="0.2">
      <c r="A62" s="4" t="s">
        <v>71</v>
      </c>
      <c r="B62" s="7">
        <v>0</v>
      </c>
      <c r="C62" s="7">
        <v>0</v>
      </c>
      <c r="D62" s="22">
        <f t="shared" si="0"/>
        <v>0</v>
      </c>
    </row>
    <row r="63" spans="1:4" x14ac:dyDescent="0.2">
      <c r="A63" s="4" t="s">
        <v>72</v>
      </c>
      <c r="B63" s="7">
        <v>0</v>
      </c>
      <c r="C63" s="7">
        <v>0</v>
      </c>
      <c r="D63" s="22">
        <f t="shared" si="0"/>
        <v>0</v>
      </c>
    </row>
    <row r="64" spans="1:4" x14ac:dyDescent="0.2">
      <c r="A64" s="4" t="s">
        <v>88</v>
      </c>
      <c r="B64" s="7">
        <v>0</v>
      </c>
      <c r="C64" s="7">
        <v>0</v>
      </c>
      <c r="D64" s="22">
        <f t="shared" si="0"/>
        <v>0</v>
      </c>
    </row>
    <row r="65" spans="1:4" x14ac:dyDescent="0.2">
      <c r="A65" s="4" t="s">
        <v>73</v>
      </c>
      <c r="B65" s="7">
        <v>0</v>
      </c>
      <c r="C65" s="7">
        <v>0</v>
      </c>
      <c r="D65" s="22">
        <f t="shared" si="0"/>
        <v>0</v>
      </c>
    </row>
    <row r="66" spans="1:4" x14ac:dyDescent="0.2">
      <c r="A66" s="4" t="s">
        <v>74</v>
      </c>
      <c r="B66" s="7">
        <v>0</v>
      </c>
      <c r="C66" s="7">
        <v>0</v>
      </c>
      <c r="D66" s="22">
        <f t="shared" si="0"/>
        <v>0</v>
      </c>
    </row>
    <row r="67" spans="1:4" x14ac:dyDescent="0.2">
      <c r="A67" s="10" t="s">
        <v>89</v>
      </c>
      <c r="B67" s="12">
        <v>0</v>
      </c>
      <c r="C67" s="12">
        <v>0</v>
      </c>
      <c r="D67" s="22">
        <f t="shared" si="0"/>
        <v>0</v>
      </c>
    </row>
    <row r="68" spans="1:4" x14ac:dyDescent="0.2">
      <c r="A68" s="4" t="s">
        <v>90</v>
      </c>
      <c r="B68" s="7">
        <v>0</v>
      </c>
      <c r="C68" s="7">
        <v>0</v>
      </c>
      <c r="D68" s="22">
        <f t="shared" si="0"/>
        <v>0</v>
      </c>
    </row>
    <row r="69" spans="1:4" x14ac:dyDescent="0.2">
      <c r="A69" s="4" t="s">
        <v>91</v>
      </c>
      <c r="B69" s="7">
        <v>0</v>
      </c>
      <c r="C69" s="7">
        <v>0</v>
      </c>
      <c r="D69" s="22">
        <f t="shared" si="0"/>
        <v>0</v>
      </c>
    </row>
    <row r="70" spans="1:4" ht="13.5" thickBot="1" x14ac:dyDescent="0.25">
      <c r="B70" s="5"/>
      <c r="C70" s="5"/>
    </row>
    <row r="71" spans="1:4"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B1FC5-F720-4F50-B856-BEC08D07B610}">
  <sheetPr>
    <tabColor theme="9" tint="0.39997558519241921"/>
  </sheetPr>
  <dimension ref="A1:L84"/>
  <sheetViews>
    <sheetView showGridLines="0" defaultGridColor="0" colorId="60" workbookViewId="0">
      <selection activeCell="A12" sqref="A12:I70"/>
    </sheetView>
  </sheetViews>
  <sheetFormatPr baseColWidth="10" defaultColWidth="11.42578125" defaultRowHeight="12.75" x14ac:dyDescent="0.2"/>
  <cols>
    <col min="1" max="1" width="48.5703125" style="181" customWidth="1"/>
    <col min="2" max="2" width="9.5703125" style="181" customWidth="1"/>
    <col min="3" max="3" width="9.42578125" style="181" bestFit="1" customWidth="1"/>
    <col min="4" max="4" width="9.85546875" style="181" customWidth="1"/>
    <col min="5" max="5" width="11.140625" style="181" bestFit="1" customWidth="1"/>
    <col min="6" max="6" width="9.42578125" style="181" bestFit="1" customWidth="1"/>
    <col min="7" max="7" width="10.42578125" style="181" bestFit="1" customWidth="1"/>
    <col min="8" max="8" width="9.42578125" style="181" bestFit="1" customWidth="1"/>
    <col min="9" max="9" width="13.5703125" style="181" customWidth="1"/>
    <col min="10" max="16384" width="11.42578125" style="181"/>
  </cols>
  <sheetData>
    <row r="1" spans="1:9" x14ac:dyDescent="0.2">
      <c r="A1" s="180" t="s">
        <v>0</v>
      </c>
    </row>
    <row r="2" spans="1:9" x14ac:dyDescent="0.2">
      <c r="A2" s="180" t="s">
        <v>2</v>
      </c>
    </row>
    <row r="3" spans="1:9" x14ac:dyDescent="0.2">
      <c r="A3" s="180" t="s">
        <v>3</v>
      </c>
      <c r="I3" s="103"/>
    </row>
    <row r="5" spans="1:9" x14ac:dyDescent="0.2">
      <c r="A5" s="224" t="s">
        <v>92</v>
      </c>
      <c r="B5" s="224"/>
      <c r="C5" s="224"/>
      <c r="D5" s="224"/>
      <c r="E5" s="224"/>
      <c r="F5" s="224"/>
      <c r="G5" s="224"/>
      <c r="H5" s="224"/>
      <c r="I5" s="224"/>
    </row>
    <row r="6" spans="1:9" x14ac:dyDescent="0.2">
      <c r="A6" s="224" t="s">
        <v>493</v>
      </c>
      <c r="B6" s="224"/>
      <c r="C6" s="224"/>
      <c r="D6" s="224"/>
      <c r="E6" s="224"/>
      <c r="F6" s="224"/>
      <c r="G6" s="224"/>
      <c r="H6" s="224"/>
      <c r="I6" s="224"/>
    </row>
    <row r="7" spans="1:9" x14ac:dyDescent="0.2">
      <c r="A7" s="224">
        <v>2021</v>
      </c>
      <c r="B7" s="224"/>
      <c r="C7" s="224"/>
      <c r="D7" s="224"/>
      <c r="E7" s="224"/>
      <c r="F7" s="224"/>
      <c r="G7" s="224"/>
      <c r="H7" s="224"/>
      <c r="I7" s="224"/>
    </row>
    <row r="8" spans="1:9" x14ac:dyDescent="0.2">
      <c r="A8" s="227" t="s">
        <v>6</v>
      </c>
      <c r="B8" s="227"/>
      <c r="C8" s="227"/>
      <c r="D8" s="227"/>
      <c r="E8" s="227"/>
      <c r="F8" s="227"/>
      <c r="G8" s="227"/>
      <c r="H8" s="227"/>
      <c r="I8" s="227"/>
    </row>
    <row r="9" spans="1:9" ht="13.5" thickBot="1" x14ac:dyDescent="0.25">
      <c r="A9" s="228"/>
      <c r="B9" s="228"/>
      <c r="C9" s="228"/>
      <c r="D9" s="228"/>
      <c r="E9" s="228"/>
      <c r="F9" s="228"/>
      <c r="G9" s="228"/>
      <c r="H9" s="228"/>
      <c r="I9" s="228"/>
    </row>
    <row r="10" spans="1:9" ht="14.25" thickTop="1" thickBot="1" x14ac:dyDescent="0.25">
      <c r="A10" s="182" t="s">
        <v>1</v>
      </c>
      <c r="B10" s="182" t="s">
        <v>340</v>
      </c>
      <c r="C10" s="182" t="s">
        <v>342</v>
      </c>
      <c r="D10" s="182" t="s">
        <v>344</v>
      </c>
      <c r="E10" s="182" t="s">
        <v>346</v>
      </c>
      <c r="F10" s="182" t="s">
        <v>348</v>
      </c>
      <c r="G10" s="182" t="s">
        <v>350</v>
      </c>
      <c r="H10" s="182" t="s">
        <v>352</v>
      </c>
      <c r="I10" s="182" t="s">
        <v>42</v>
      </c>
    </row>
    <row r="11" spans="1:9" s="23" customFormat="1" ht="13.5" thickTop="1" x14ac:dyDescent="0.2">
      <c r="A11" s="184"/>
      <c r="B11" s="22"/>
      <c r="C11" s="22"/>
      <c r="D11" s="22"/>
      <c r="E11" s="22"/>
      <c r="F11" s="22"/>
      <c r="G11" s="22"/>
      <c r="H11" s="22"/>
      <c r="I11" s="22"/>
    </row>
    <row r="12" spans="1:9" s="23" customFormat="1" x14ac:dyDescent="0.2">
      <c r="A12" s="10" t="s">
        <v>46</v>
      </c>
      <c r="B12" s="12">
        <v>10250.492848447</v>
      </c>
      <c r="C12" s="12">
        <v>63949.950955731001</v>
      </c>
      <c r="D12" s="12">
        <v>1492.67926343</v>
      </c>
      <c r="E12" s="12">
        <v>290018.36218609998</v>
      </c>
      <c r="F12" s="12">
        <v>61307.23089051</v>
      </c>
      <c r="G12" s="12">
        <v>120527.28087425001</v>
      </c>
      <c r="H12" s="12">
        <v>42161.551052930001</v>
      </c>
      <c r="I12" s="22">
        <f>SUM(B12:H12)</f>
        <v>589707.54807139793</v>
      </c>
    </row>
    <row r="13" spans="1:9" s="23" customFormat="1" x14ac:dyDescent="0.2">
      <c r="A13" s="10" t="s">
        <v>47</v>
      </c>
      <c r="B13" s="12">
        <v>10250.492848447</v>
      </c>
      <c r="C13" s="12">
        <v>63900.831656704999</v>
      </c>
      <c r="D13" s="12">
        <v>1492.67926343</v>
      </c>
      <c r="E13" s="12">
        <v>290166.70839267003</v>
      </c>
      <c r="F13" s="12">
        <v>61307.23089051</v>
      </c>
      <c r="G13" s="12">
        <v>120527.28087425001</v>
      </c>
      <c r="H13" s="12">
        <v>42161.551052930001</v>
      </c>
      <c r="I13" s="22">
        <f t="shared" ref="I13:I69" si="0">SUM(B13:H13)</f>
        <v>589806.774978942</v>
      </c>
    </row>
    <row r="14" spans="1:9" s="87" customFormat="1" x14ac:dyDescent="0.2">
      <c r="A14" s="10" t="s">
        <v>48</v>
      </c>
      <c r="B14" s="12">
        <v>8871.7396843570004</v>
      </c>
      <c r="C14" s="12">
        <v>57736.199148934997</v>
      </c>
      <c r="D14" s="12">
        <v>1387.50846869</v>
      </c>
      <c r="E14" s="12">
        <v>273029.51700594998</v>
      </c>
      <c r="F14" s="12">
        <v>56117.45182368</v>
      </c>
      <c r="G14" s="12">
        <v>108148.74076601</v>
      </c>
      <c r="H14" s="12">
        <v>39489.740097709997</v>
      </c>
      <c r="I14" s="22">
        <f t="shared" si="0"/>
        <v>544780.89699533198</v>
      </c>
    </row>
    <row r="15" spans="1:9" s="87" customFormat="1" x14ac:dyDescent="0.2">
      <c r="A15" s="4" t="s">
        <v>49</v>
      </c>
      <c r="B15" s="7">
        <v>4158.8347752540003</v>
      </c>
      <c r="C15" s="7">
        <v>39757.349848619997</v>
      </c>
      <c r="D15" s="7">
        <v>869.18290853999997</v>
      </c>
      <c r="E15" s="7">
        <v>172776.64624860001</v>
      </c>
      <c r="F15" s="7">
        <v>38048.996503310002</v>
      </c>
      <c r="G15" s="7">
        <v>69610.034958300006</v>
      </c>
      <c r="H15" s="7">
        <v>24865.151076940001</v>
      </c>
      <c r="I15" s="22">
        <f t="shared" si="0"/>
        <v>350086.19631956401</v>
      </c>
    </row>
    <row r="16" spans="1:9" s="87" customFormat="1" x14ac:dyDescent="0.2">
      <c r="A16" s="4" t="s">
        <v>50</v>
      </c>
      <c r="B16" s="7">
        <v>468.81626216299998</v>
      </c>
      <c r="C16" s="7">
        <v>4272.8130981499999</v>
      </c>
      <c r="D16" s="7">
        <v>73.351613</v>
      </c>
      <c r="E16" s="7">
        <v>18487.893091329999</v>
      </c>
      <c r="F16" s="7">
        <v>5267.458952</v>
      </c>
      <c r="G16" s="7">
        <v>7436.3214687700001</v>
      </c>
      <c r="H16" s="7">
        <v>2313.4992874999998</v>
      </c>
      <c r="I16" s="22">
        <f t="shared" si="0"/>
        <v>38320.153772913</v>
      </c>
    </row>
    <row r="17" spans="1:9" s="87" customFormat="1" x14ac:dyDescent="0.2">
      <c r="A17" s="4" t="s">
        <v>51</v>
      </c>
      <c r="B17" s="7">
        <v>0</v>
      </c>
      <c r="C17" s="7">
        <v>0</v>
      </c>
      <c r="D17" s="7">
        <v>0</v>
      </c>
      <c r="E17" s="7">
        <v>0</v>
      </c>
      <c r="F17" s="7">
        <v>0</v>
      </c>
      <c r="G17" s="7">
        <v>0</v>
      </c>
      <c r="H17" s="7">
        <v>0</v>
      </c>
      <c r="I17" s="22">
        <f t="shared" si="0"/>
        <v>0</v>
      </c>
    </row>
    <row r="18" spans="1:9" s="87" customFormat="1" x14ac:dyDescent="0.2">
      <c r="A18" s="4" t="s">
        <v>52</v>
      </c>
      <c r="B18" s="7">
        <v>468.81626216299998</v>
      </c>
      <c r="C18" s="7">
        <v>4272.8130981499999</v>
      </c>
      <c r="D18" s="7">
        <v>73.351613</v>
      </c>
      <c r="E18" s="7">
        <v>18487.893091329999</v>
      </c>
      <c r="F18" s="7">
        <v>5267.458952</v>
      </c>
      <c r="G18" s="7">
        <v>7436.3214687700001</v>
      </c>
      <c r="H18" s="7">
        <v>2313.4992874999998</v>
      </c>
      <c r="I18" s="22">
        <f t="shared" si="0"/>
        <v>38320.153772913</v>
      </c>
    </row>
    <row r="19" spans="1:9" s="23" customFormat="1" x14ac:dyDescent="0.2">
      <c r="A19" s="4" t="s">
        <v>53</v>
      </c>
      <c r="B19" s="7">
        <v>1974.1563467999999</v>
      </c>
      <c r="C19" s="7">
        <v>4670.9991073700003</v>
      </c>
      <c r="D19" s="7">
        <v>329.01098330999997</v>
      </c>
      <c r="E19" s="7">
        <v>20001.139012740001</v>
      </c>
      <c r="F19" s="7">
        <v>6707.0873712499997</v>
      </c>
      <c r="G19" s="7">
        <v>7032.0019820199996</v>
      </c>
      <c r="H19" s="7">
        <v>2828.1271365600001</v>
      </c>
      <c r="I19" s="22">
        <f t="shared" si="0"/>
        <v>43542.521940049992</v>
      </c>
    </row>
    <row r="20" spans="1:9" s="23" customFormat="1" x14ac:dyDescent="0.2">
      <c r="A20" s="10" t="s">
        <v>54</v>
      </c>
      <c r="B20" s="12">
        <v>0</v>
      </c>
      <c r="C20" s="12">
        <v>118.46436004500001</v>
      </c>
      <c r="D20" s="12">
        <v>0</v>
      </c>
      <c r="E20" s="12">
        <v>55.720858049999997</v>
      </c>
      <c r="F20" s="12">
        <v>0</v>
      </c>
      <c r="G20" s="12">
        <v>8.0573699999999995E-3</v>
      </c>
      <c r="H20" s="12">
        <v>766.13287920000005</v>
      </c>
      <c r="I20" s="22">
        <f t="shared" si="0"/>
        <v>940.3261546650001</v>
      </c>
    </row>
    <row r="21" spans="1:9" s="87" customFormat="1" x14ac:dyDescent="0.2">
      <c r="A21" s="10" t="s">
        <v>55</v>
      </c>
      <c r="B21" s="12">
        <v>0</v>
      </c>
      <c r="C21" s="12">
        <v>118.46436004500001</v>
      </c>
      <c r="D21" s="12">
        <v>0</v>
      </c>
      <c r="E21" s="12">
        <v>55.720858049999997</v>
      </c>
      <c r="F21" s="12">
        <v>0</v>
      </c>
      <c r="G21" s="12">
        <v>8.0573699999999995E-3</v>
      </c>
      <c r="H21" s="12">
        <v>766.13287920000005</v>
      </c>
      <c r="I21" s="22">
        <f t="shared" si="0"/>
        <v>940.3261546650001</v>
      </c>
    </row>
    <row r="22" spans="1:9" s="87" customFormat="1" x14ac:dyDescent="0.2">
      <c r="A22" s="4" t="s">
        <v>44</v>
      </c>
      <c r="B22" s="7">
        <v>0</v>
      </c>
      <c r="C22" s="7">
        <v>118.46436004500001</v>
      </c>
      <c r="D22" s="7">
        <v>0</v>
      </c>
      <c r="E22" s="7">
        <v>0</v>
      </c>
      <c r="F22" s="7">
        <v>0</v>
      </c>
      <c r="G22" s="7">
        <v>0</v>
      </c>
      <c r="H22" s="7">
        <v>766.13287920000005</v>
      </c>
      <c r="I22" s="22">
        <f t="shared" si="0"/>
        <v>884.59723924500008</v>
      </c>
    </row>
    <row r="23" spans="1:9" s="87" customFormat="1" x14ac:dyDescent="0.2">
      <c r="A23" s="4" t="s">
        <v>43</v>
      </c>
      <c r="B23" s="7">
        <v>0</v>
      </c>
      <c r="C23" s="7">
        <v>0</v>
      </c>
      <c r="D23" s="7">
        <v>0</v>
      </c>
      <c r="E23" s="7">
        <v>0</v>
      </c>
      <c r="F23" s="7">
        <v>0</v>
      </c>
      <c r="G23" s="7">
        <v>0</v>
      </c>
      <c r="H23" s="7">
        <v>0</v>
      </c>
      <c r="I23" s="22">
        <f t="shared" si="0"/>
        <v>0</v>
      </c>
    </row>
    <row r="24" spans="1:9" s="87" customFormat="1" x14ac:dyDescent="0.2">
      <c r="A24" s="4" t="s">
        <v>45</v>
      </c>
      <c r="B24" s="7">
        <v>0</v>
      </c>
      <c r="C24" s="7">
        <v>0</v>
      </c>
      <c r="D24" s="7">
        <v>0</v>
      </c>
      <c r="E24" s="7">
        <v>55.720858049999997</v>
      </c>
      <c r="F24" s="7">
        <v>0</v>
      </c>
      <c r="G24" s="7">
        <v>8.0573699999999995E-3</v>
      </c>
      <c r="H24" s="7">
        <v>0</v>
      </c>
      <c r="I24" s="22">
        <f t="shared" si="0"/>
        <v>55.72891542</v>
      </c>
    </row>
    <row r="25" spans="1:9" s="23" customFormat="1" x14ac:dyDescent="0.2">
      <c r="A25" s="4" t="s">
        <v>56</v>
      </c>
      <c r="B25" s="7">
        <v>0</v>
      </c>
      <c r="C25" s="7">
        <v>0</v>
      </c>
      <c r="D25" s="7">
        <v>0</v>
      </c>
      <c r="E25" s="7">
        <v>0</v>
      </c>
      <c r="F25" s="7">
        <v>0</v>
      </c>
      <c r="G25" s="7">
        <v>0</v>
      </c>
      <c r="H25" s="7">
        <v>0</v>
      </c>
      <c r="I25" s="22">
        <f t="shared" si="0"/>
        <v>0</v>
      </c>
    </row>
    <row r="26" spans="1:9" s="87" customFormat="1" x14ac:dyDescent="0.2">
      <c r="A26" s="10" t="s">
        <v>57</v>
      </c>
      <c r="B26" s="12">
        <v>2269.9323001399998</v>
      </c>
      <c r="C26" s="12">
        <v>8916.5727347499997</v>
      </c>
      <c r="D26" s="12">
        <v>115.96296384</v>
      </c>
      <c r="E26" s="12">
        <v>61708.117795229999</v>
      </c>
      <c r="F26" s="12">
        <v>6093.9089971200001</v>
      </c>
      <c r="G26" s="12">
        <v>24070.37429955</v>
      </c>
      <c r="H26" s="12">
        <v>8716.8297175099997</v>
      </c>
      <c r="I26" s="22">
        <f t="shared" si="0"/>
        <v>111891.69880814</v>
      </c>
    </row>
    <row r="27" spans="1:9" s="87" customFormat="1" x14ac:dyDescent="0.2">
      <c r="A27" s="4" t="s">
        <v>58</v>
      </c>
      <c r="B27" s="7">
        <v>0</v>
      </c>
      <c r="C27" s="7">
        <v>0</v>
      </c>
      <c r="D27" s="7">
        <v>0</v>
      </c>
      <c r="E27" s="7">
        <v>8.2199999999999995E-2</v>
      </c>
      <c r="F27" s="7">
        <v>13.021162</v>
      </c>
      <c r="G27" s="7">
        <v>0</v>
      </c>
      <c r="H27" s="7">
        <v>0</v>
      </c>
      <c r="I27" s="22">
        <f t="shared" si="0"/>
        <v>13.103362000000001</v>
      </c>
    </row>
    <row r="28" spans="1:9" s="87" customFormat="1" x14ac:dyDescent="0.2">
      <c r="A28" s="4" t="s">
        <v>59</v>
      </c>
      <c r="B28" s="7">
        <v>0</v>
      </c>
      <c r="C28" s="7">
        <v>0</v>
      </c>
      <c r="D28" s="7">
        <v>0</v>
      </c>
      <c r="E28" s="7">
        <v>0</v>
      </c>
      <c r="F28" s="7">
        <v>0</v>
      </c>
      <c r="G28" s="7">
        <v>0</v>
      </c>
      <c r="H28" s="7">
        <v>0</v>
      </c>
      <c r="I28" s="22">
        <f t="shared" si="0"/>
        <v>0</v>
      </c>
    </row>
    <row r="29" spans="1:9" s="87" customFormat="1" ht="24" x14ac:dyDescent="0.2">
      <c r="A29" s="4" t="s">
        <v>60</v>
      </c>
      <c r="B29" s="7">
        <v>0</v>
      </c>
      <c r="C29" s="7">
        <v>0</v>
      </c>
      <c r="D29" s="7">
        <v>0</v>
      </c>
      <c r="E29" s="7">
        <v>0</v>
      </c>
      <c r="F29" s="7">
        <v>0</v>
      </c>
      <c r="G29" s="7">
        <v>0</v>
      </c>
      <c r="H29" s="7">
        <v>0</v>
      </c>
      <c r="I29" s="22">
        <f t="shared" si="0"/>
        <v>0</v>
      </c>
    </row>
    <row r="30" spans="1:9" s="87" customFormat="1" x14ac:dyDescent="0.2">
      <c r="A30" s="4" t="s">
        <v>61</v>
      </c>
      <c r="B30" s="7">
        <v>0</v>
      </c>
      <c r="C30" s="7">
        <v>0</v>
      </c>
      <c r="D30" s="7">
        <v>0</v>
      </c>
      <c r="E30" s="7">
        <v>0</v>
      </c>
      <c r="F30" s="7">
        <v>0</v>
      </c>
      <c r="G30" s="7">
        <v>0</v>
      </c>
      <c r="H30" s="7">
        <v>0</v>
      </c>
      <c r="I30" s="22">
        <f t="shared" si="0"/>
        <v>0</v>
      </c>
    </row>
    <row r="31" spans="1:9" s="87" customFormat="1" x14ac:dyDescent="0.2">
      <c r="A31" s="4" t="s">
        <v>62</v>
      </c>
      <c r="B31" s="7">
        <v>0</v>
      </c>
      <c r="C31" s="7">
        <v>0</v>
      </c>
      <c r="D31" s="7">
        <v>0</v>
      </c>
      <c r="E31" s="7">
        <v>0</v>
      </c>
      <c r="F31" s="7">
        <v>0</v>
      </c>
      <c r="G31" s="7">
        <v>0</v>
      </c>
      <c r="H31" s="7">
        <v>0</v>
      </c>
      <c r="I31" s="22">
        <f t="shared" si="0"/>
        <v>0</v>
      </c>
    </row>
    <row r="32" spans="1:9" s="23" customFormat="1" ht="24" x14ac:dyDescent="0.2">
      <c r="A32" s="4" t="s">
        <v>63</v>
      </c>
      <c r="B32" s="7">
        <v>0</v>
      </c>
      <c r="C32" s="7">
        <v>0</v>
      </c>
      <c r="D32" s="7">
        <v>0</v>
      </c>
      <c r="E32" s="7">
        <v>0</v>
      </c>
      <c r="F32" s="7">
        <v>0</v>
      </c>
      <c r="G32" s="7">
        <v>0</v>
      </c>
      <c r="H32" s="7">
        <v>0</v>
      </c>
      <c r="I32" s="22">
        <f t="shared" si="0"/>
        <v>0</v>
      </c>
    </row>
    <row r="33" spans="1:12" s="23" customFormat="1" x14ac:dyDescent="0.2">
      <c r="A33" s="4" t="s">
        <v>64</v>
      </c>
      <c r="B33" s="7">
        <v>0</v>
      </c>
      <c r="C33" s="7">
        <v>0</v>
      </c>
      <c r="D33" s="7">
        <v>0</v>
      </c>
      <c r="E33" s="7">
        <v>0</v>
      </c>
      <c r="F33" s="7">
        <v>0</v>
      </c>
      <c r="G33" s="7">
        <v>0</v>
      </c>
      <c r="H33" s="7">
        <v>0</v>
      </c>
      <c r="I33" s="22">
        <f t="shared" si="0"/>
        <v>0</v>
      </c>
    </row>
    <row r="34" spans="1:12" s="87" customFormat="1" x14ac:dyDescent="0.2">
      <c r="A34" s="4" t="s">
        <v>65</v>
      </c>
      <c r="B34" s="7">
        <v>0</v>
      </c>
      <c r="C34" s="7">
        <v>0</v>
      </c>
      <c r="D34" s="7">
        <v>0</v>
      </c>
      <c r="E34" s="7">
        <v>0</v>
      </c>
      <c r="F34" s="7">
        <v>0</v>
      </c>
      <c r="G34" s="7">
        <v>0</v>
      </c>
      <c r="H34" s="7">
        <v>0</v>
      </c>
      <c r="I34" s="22">
        <f t="shared" si="0"/>
        <v>0</v>
      </c>
    </row>
    <row r="35" spans="1:12" s="87" customFormat="1" ht="24" x14ac:dyDescent="0.2">
      <c r="A35" s="4" t="s">
        <v>66</v>
      </c>
      <c r="B35" s="7">
        <v>0</v>
      </c>
      <c r="C35" s="7">
        <v>0</v>
      </c>
      <c r="D35" s="7">
        <v>0</v>
      </c>
      <c r="E35" s="7">
        <v>0</v>
      </c>
      <c r="F35" s="7">
        <v>0</v>
      </c>
      <c r="G35" s="7">
        <v>0</v>
      </c>
      <c r="H35" s="7">
        <v>0</v>
      </c>
      <c r="I35" s="22">
        <f t="shared" si="0"/>
        <v>0</v>
      </c>
    </row>
    <row r="36" spans="1:12" s="23" customFormat="1" x14ac:dyDescent="0.2">
      <c r="A36" s="4" t="s">
        <v>67</v>
      </c>
      <c r="B36" s="7">
        <v>0</v>
      </c>
      <c r="C36" s="7">
        <v>0</v>
      </c>
      <c r="D36" s="7">
        <v>0</v>
      </c>
      <c r="E36" s="7">
        <v>0</v>
      </c>
      <c r="F36" s="7">
        <v>0</v>
      </c>
      <c r="G36" s="7">
        <v>0</v>
      </c>
      <c r="H36" s="7">
        <v>0</v>
      </c>
      <c r="I36" s="22">
        <f t="shared" si="0"/>
        <v>0</v>
      </c>
    </row>
    <row r="37" spans="1:12" s="87" customFormat="1" x14ac:dyDescent="0.2">
      <c r="A37" s="4" t="s">
        <v>68</v>
      </c>
      <c r="B37" s="7">
        <v>0</v>
      </c>
      <c r="C37" s="7">
        <v>0</v>
      </c>
      <c r="D37" s="7">
        <v>0</v>
      </c>
      <c r="E37" s="7">
        <v>0</v>
      </c>
      <c r="F37" s="7">
        <v>0</v>
      </c>
      <c r="G37" s="7">
        <v>0</v>
      </c>
      <c r="H37" s="7">
        <v>0</v>
      </c>
      <c r="I37" s="22">
        <f t="shared" si="0"/>
        <v>0</v>
      </c>
    </row>
    <row r="38" spans="1:12" s="87" customFormat="1" x14ac:dyDescent="0.2">
      <c r="A38" s="4" t="s">
        <v>69</v>
      </c>
      <c r="B38" s="7">
        <v>0</v>
      </c>
      <c r="C38" s="7">
        <v>0</v>
      </c>
      <c r="D38" s="7">
        <v>0</v>
      </c>
      <c r="E38" s="7">
        <v>0</v>
      </c>
      <c r="F38" s="7">
        <v>0</v>
      </c>
      <c r="G38" s="7">
        <v>0</v>
      </c>
      <c r="H38" s="7">
        <v>0</v>
      </c>
      <c r="I38" s="22">
        <f t="shared" si="0"/>
        <v>0</v>
      </c>
    </row>
    <row r="39" spans="1:12" s="23" customFormat="1" ht="24" x14ac:dyDescent="0.2">
      <c r="A39" s="4" t="s">
        <v>70</v>
      </c>
      <c r="B39" s="7">
        <v>0</v>
      </c>
      <c r="C39" s="7">
        <v>0</v>
      </c>
      <c r="D39" s="7">
        <v>0</v>
      </c>
      <c r="E39" s="7">
        <v>8.2199999999999995E-2</v>
      </c>
      <c r="F39" s="7">
        <v>0</v>
      </c>
      <c r="G39" s="7">
        <v>0</v>
      </c>
      <c r="H39" s="7">
        <v>0</v>
      </c>
      <c r="I39" s="22">
        <f t="shared" si="0"/>
        <v>8.2199999999999995E-2</v>
      </c>
    </row>
    <row r="40" spans="1:12" s="87" customFormat="1" x14ac:dyDescent="0.2">
      <c r="A40" s="4" t="s">
        <v>71</v>
      </c>
      <c r="B40" s="7">
        <v>0</v>
      </c>
      <c r="C40" s="7">
        <v>0</v>
      </c>
      <c r="D40" s="7">
        <v>0</v>
      </c>
      <c r="E40" s="7">
        <v>0</v>
      </c>
      <c r="F40" s="7">
        <v>13.021162</v>
      </c>
      <c r="G40" s="7">
        <v>0</v>
      </c>
      <c r="H40" s="7">
        <v>0</v>
      </c>
      <c r="I40" s="22">
        <f t="shared" si="0"/>
        <v>13.021162</v>
      </c>
    </row>
    <row r="41" spans="1:12" s="87" customFormat="1" x14ac:dyDescent="0.2">
      <c r="A41" s="4" t="s">
        <v>72</v>
      </c>
      <c r="B41" s="7">
        <v>0</v>
      </c>
      <c r="C41" s="7">
        <v>0</v>
      </c>
      <c r="D41" s="7">
        <v>0</v>
      </c>
      <c r="E41" s="7">
        <v>0</v>
      </c>
      <c r="F41" s="7">
        <v>0</v>
      </c>
      <c r="G41" s="7">
        <v>0</v>
      </c>
      <c r="H41" s="7">
        <v>0</v>
      </c>
      <c r="I41" s="22">
        <f t="shared" si="0"/>
        <v>0</v>
      </c>
    </row>
    <row r="42" spans="1:12" s="87" customFormat="1" x14ac:dyDescent="0.2">
      <c r="A42" s="4" t="s">
        <v>73</v>
      </c>
      <c r="B42" s="7">
        <v>2029.3311561200001</v>
      </c>
      <c r="C42" s="7">
        <v>8897.2964081299997</v>
      </c>
      <c r="D42" s="7">
        <v>113.93704643</v>
      </c>
      <c r="E42" s="7">
        <v>61671.374538980002</v>
      </c>
      <c r="F42" s="7">
        <v>6059.0513838799998</v>
      </c>
      <c r="G42" s="7">
        <v>24043.621740890001</v>
      </c>
      <c r="H42" s="7">
        <v>8716.8297175099997</v>
      </c>
      <c r="I42" s="22">
        <f t="shared" si="0"/>
        <v>111531.44199194</v>
      </c>
    </row>
    <row r="43" spans="1:12" s="23" customFormat="1" x14ac:dyDescent="0.2">
      <c r="A43" s="4" t="s">
        <v>74</v>
      </c>
      <c r="B43" s="7">
        <v>240.60114401999999</v>
      </c>
      <c r="C43" s="7">
        <v>19.276326619999999</v>
      </c>
      <c r="D43" s="7">
        <v>2.0259174099999999</v>
      </c>
      <c r="E43" s="7">
        <v>36.661056250000001</v>
      </c>
      <c r="F43" s="7">
        <v>21.836451239999999</v>
      </c>
      <c r="G43" s="7">
        <v>26.752558659999998</v>
      </c>
      <c r="H43" s="7">
        <v>0</v>
      </c>
      <c r="I43" s="22">
        <f t="shared" si="0"/>
        <v>347.15345419999994</v>
      </c>
    </row>
    <row r="44" spans="1:12" s="87" customFormat="1" x14ac:dyDescent="0.2">
      <c r="A44" s="4" t="s">
        <v>75</v>
      </c>
      <c r="B44" s="7">
        <v>0</v>
      </c>
      <c r="C44" s="7">
        <v>0</v>
      </c>
      <c r="D44" s="7">
        <v>0</v>
      </c>
      <c r="E44" s="7">
        <v>0</v>
      </c>
      <c r="F44" s="7">
        <v>0</v>
      </c>
      <c r="G44" s="7">
        <v>0</v>
      </c>
      <c r="H44" s="7">
        <v>0</v>
      </c>
      <c r="I44" s="22">
        <f t="shared" si="0"/>
        <v>0</v>
      </c>
    </row>
    <row r="45" spans="1:12" s="87" customFormat="1" x14ac:dyDescent="0.2">
      <c r="A45" s="10" t="s">
        <v>76</v>
      </c>
      <c r="B45" s="12">
        <v>1378.7531640899999</v>
      </c>
      <c r="C45" s="12">
        <v>6164.6325077700003</v>
      </c>
      <c r="D45" s="12">
        <v>105.17079474000001</v>
      </c>
      <c r="E45" s="12">
        <v>17137.191386719998</v>
      </c>
      <c r="F45" s="12">
        <v>5189.7790668300004</v>
      </c>
      <c r="G45" s="12">
        <v>12378.54010824</v>
      </c>
      <c r="H45" s="12">
        <v>2671.8109552199999</v>
      </c>
      <c r="I45" s="22">
        <f t="shared" si="0"/>
        <v>45025.877983609993</v>
      </c>
    </row>
    <row r="46" spans="1:12" s="87" customFormat="1" x14ac:dyDescent="0.2">
      <c r="A46" s="10" t="s">
        <v>77</v>
      </c>
      <c r="B46" s="12">
        <v>1097.26042809</v>
      </c>
      <c r="C46" s="12">
        <v>6158.3325077700001</v>
      </c>
      <c r="D46" s="12">
        <v>105.17079474000001</v>
      </c>
      <c r="E46" s="12">
        <v>15682.196261159999</v>
      </c>
      <c r="F46" s="12">
        <v>5189.7790668300004</v>
      </c>
      <c r="G46" s="12">
        <v>12378.54010824</v>
      </c>
      <c r="H46" s="12">
        <v>2671.8109552199999</v>
      </c>
      <c r="I46" s="22">
        <f t="shared" si="0"/>
        <v>43283.090122049995</v>
      </c>
      <c r="J46" s="188"/>
      <c r="K46" s="188"/>
      <c r="L46" s="188"/>
    </row>
    <row r="47" spans="1:12" x14ac:dyDescent="0.2">
      <c r="A47" s="4" t="s">
        <v>78</v>
      </c>
      <c r="B47" s="7">
        <v>1051.61603397</v>
      </c>
      <c r="C47" s="7">
        <v>4109.4162001300001</v>
      </c>
      <c r="D47" s="7">
        <v>105.17079474000001</v>
      </c>
      <c r="E47" s="7">
        <v>10303.50214439</v>
      </c>
      <c r="F47" s="7">
        <v>2609.90257802</v>
      </c>
      <c r="G47" s="7">
        <v>4361.26641664</v>
      </c>
      <c r="H47" s="7">
        <v>854.06182102000002</v>
      </c>
      <c r="I47" s="22">
        <f t="shared" si="0"/>
        <v>23394.935988910001</v>
      </c>
      <c r="J47" s="52"/>
      <c r="K47" s="52"/>
      <c r="L47" s="52"/>
    </row>
    <row r="48" spans="1:12" x14ac:dyDescent="0.2">
      <c r="A48" s="4" t="s">
        <v>79</v>
      </c>
      <c r="B48" s="7">
        <v>45.644394120000001</v>
      </c>
      <c r="C48" s="7">
        <v>2048.91630764</v>
      </c>
      <c r="D48" s="7">
        <v>0</v>
      </c>
      <c r="E48" s="7">
        <v>5378.6941167699997</v>
      </c>
      <c r="F48" s="7">
        <v>2579.87648881</v>
      </c>
      <c r="G48" s="7">
        <v>8017.2736916000003</v>
      </c>
      <c r="H48" s="7">
        <v>1817.7491342000001</v>
      </c>
      <c r="I48" s="22">
        <f t="shared" si="0"/>
        <v>19888.15413314</v>
      </c>
    </row>
    <row r="49" spans="1:9" x14ac:dyDescent="0.2">
      <c r="A49" s="10" t="s">
        <v>80</v>
      </c>
      <c r="B49" s="12">
        <v>0</v>
      </c>
      <c r="C49" s="12">
        <v>0</v>
      </c>
      <c r="D49" s="12">
        <v>0</v>
      </c>
      <c r="E49" s="12">
        <v>1454.9951255599999</v>
      </c>
      <c r="F49" s="12">
        <v>0</v>
      </c>
      <c r="G49" s="12">
        <v>0</v>
      </c>
      <c r="H49" s="12">
        <v>0</v>
      </c>
      <c r="I49" s="22">
        <f t="shared" si="0"/>
        <v>1454.9951255599999</v>
      </c>
    </row>
    <row r="50" spans="1:9" x14ac:dyDescent="0.2">
      <c r="A50" s="4" t="s">
        <v>81</v>
      </c>
      <c r="B50" s="7">
        <v>0</v>
      </c>
      <c r="C50" s="7">
        <v>0</v>
      </c>
      <c r="D50" s="7">
        <v>0</v>
      </c>
      <c r="E50" s="7">
        <v>0</v>
      </c>
      <c r="F50" s="7">
        <v>0</v>
      </c>
      <c r="G50" s="7">
        <v>0</v>
      </c>
      <c r="H50" s="7">
        <v>0</v>
      </c>
      <c r="I50" s="22">
        <f t="shared" si="0"/>
        <v>0</v>
      </c>
    </row>
    <row r="51" spans="1:9" x14ac:dyDescent="0.2">
      <c r="A51" s="4" t="s">
        <v>82</v>
      </c>
      <c r="B51" s="7">
        <v>0</v>
      </c>
      <c r="C51" s="7">
        <v>0</v>
      </c>
      <c r="D51" s="7">
        <v>0</v>
      </c>
      <c r="E51" s="7">
        <v>1454.9951255599999</v>
      </c>
      <c r="F51" s="7">
        <v>0</v>
      </c>
      <c r="G51" s="7">
        <v>0</v>
      </c>
      <c r="H51" s="7">
        <v>0</v>
      </c>
      <c r="I51" s="22">
        <f t="shared" si="0"/>
        <v>1454.9951255599999</v>
      </c>
    </row>
    <row r="52" spans="1:9" x14ac:dyDescent="0.2">
      <c r="A52" s="10" t="s">
        <v>83</v>
      </c>
      <c r="B52" s="12">
        <v>281.49273599999998</v>
      </c>
      <c r="C52" s="12">
        <v>6.3</v>
      </c>
      <c r="D52" s="12">
        <v>0</v>
      </c>
      <c r="E52" s="12">
        <v>0</v>
      </c>
      <c r="F52" s="12">
        <v>0</v>
      </c>
      <c r="G52" s="12">
        <v>0</v>
      </c>
      <c r="H52" s="12">
        <v>0</v>
      </c>
      <c r="I52" s="22">
        <f t="shared" si="0"/>
        <v>287.79273599999999</v>
      </c>
    </row>
    <row r="53" spans="1:9" x14ac:dyDescent="0.2">
      <c r="A53" s="4" t="s">
        <v>58</v>
      </c>
      <c r="B53" s="7">
        <v>0</v>
      </c>
      <c r="C53" s="7">
        <v>0</v>
      </c>
      <c r="D53" s="7">
        <v>0</v>
      </c>
      <c r="E53" s="7">
        <v>0</v>
      </c>
      <c r="F53" s="7">
        <v>0</v>
      </c>
      <c r="G53" s="7">
        <v>0</v>
      </c>
      <c r="H53" s="7">
        <v>0</v>
      </c>
      <c r="I53" s="22">
        <f t="shared" si="0"/>
        <v>0</v>
      </c>
    </row>
    <row r="54" spans="1:9" x14ac:dyDescent="0.2">
      <c r="A54" s="4" t="s">
        <v>84</v>
      </c>
      <c r="B54" s="7">
        <v>0</v>
      </c>
      <c r="C54" s="7">
        <v>0</v>
      </c>
      <c r="D54" s="7">
        <v>0</v>
      </c>
      <c r="E54" s="7">
        <v>0</v>
      </c>
      <c r="F54" s="7">
        <v>0</v>
      </c>
      <c r="G54" s="7">
        <v>0</v>
      </c>
      <c r="H54" s="7">
        <v>0</v>
      </c>
      <c r="I54" s="22">
        <f t="shared" si="0"/>
        <v>0</v>
      </c>
    </row>
    <row r="55" spans="1:9" ht="24" x14ac:dyDescent="0.2">
      <c r="A55" s="4" t="s">
        <v>63</v>
      </c>
      <c r="B55" s="7">
        <v>0</v>
      </c>
      <c r="C55" s="7">
        <v>0</v>
      </c>
      <c r="D55" s="7">
        <v>0</v>
      </c>
      <c r="E55" s="7">
        <v>0</v>
      </c>
      <c r="F55" s="7">
        <v>0</v>
      </c>
      <c r="G55" s="7">
        <v>0</v>
      </c>
      <c r="H55" s="7">
        <v>0</v>
      </c>
      <c r="I55" s="22">
        <f t="shared" si="0"/>
        <v>0</v>
      </c>
    </row>
    <row r="56" spans="1:9" x14ac:dyDescent="0.2">
      <c r="A56" s="4" t="s">
        <v>65</v>
      </c>
      <c r="B56" s="7">
        <v>0</v>
      </c>
      <c r="C56" s="7">
        <v>0</v>
      </c>
      <c r="D56" s="7">
        <v>0</v>
      </c>
      <c r="E56" s="7">
        <v>0</v>
      </c>
      <c r="F56" s="7">
        <v>0</v>
      </c>
      <c r="G56" s="7">
        <v>0</v>
      </c>
      <c r="H56" s="7">
        <v>0</v>
      </c>
      <c r="I56" s="22">
        <f t="shared" si="0"/>
        <v>0</v>
      </c>
    </row>
    <row r="57" spans="1:9" x14ac:dyDescent="0.2">
      <c r="A57" s="4" t="s">
        <v>85</v>
      </c>
      <c r="B57" s="7">
        <v>0</v>
      </c>
      <c r="C57" s="7">
        <v>0</v>
      </c>
      <c r="D57" s="7">
        <v>0</v>
      </c>
      <c r="E57" s="7">
        <v>0</v>
      </c>
      <c r="F57" s="7">
        <v>0</v>
      </c>
      <c r="G57" s="7">
        <v>0</v>
      </c>
      <c r="H57" s="7">
        <v>0</v>
      </c>
      <c r="I57" s="22">
        <f t="shared" si="0"/>
        <v>0</v>
      </c>
    </row>
    <row r="58" spans="1:9" x14ac:dyDescent="0.2">
      <c r="A58" s="4" t="s">
        <v>86</v>
      </c>
      <c r="B58" s="7">
        <v>0</v>
      </c>
      <c r="C58" s="7">
        <v>0</v>
      </c>
      <c r="D58" s="7">
        <v>0</v>
      </c>
      <c r="E58" s="7">
        <v>0</v>
      </c>
      <c r="F58" s="7">
        <v>0</v>
      </c>
      <c r="G58" s="7">
        <v>0</v>
      </c>
      <c r="H58" s="7">
        <v>0</v>
      </c>
      <c r="I58" s="22">
        <f t="shared" si="0"/>
        <v>0</v>
      </c>
    </row>
    <row r="59" spans="1:9" x14ac:dyDescent="0.2">
      <c r="A59" s="4" t="s">
        <v>67</v>
      </c>
      <c r="B59" s="7">
        <v>0</v>
      </c>
      <c r="C59" s="7">
        <v>0</v>
      </c>
      <c r="D59" s="7">
        <v>0</v>
      </c>
      <c r="E59" s="7">
        <v>0</v>
      </c>
      <c r="F59" s="7">
        <v>0</v>
      </c>
      <c r="G59" s="7">
        <v>0</v>
      </c>
      <c r="H59" s="7">
        <v>0</v>
      </c>
      <c r="I59" s="22">
        <f t="shared" si="0"/>
        <v>0</v>
      </c>
    </row>
    <row r="60" spans="1:9" ht="24" x14ac:dyDescent="0.2">
      <c r="A60" s="4" t="s">
        <v>87</v>
      </c>
      <c r="B60" s="7">
        <v>0</v>
      </c>
      <c r="C60" s="7">
        <v>0</v>
      </c>
      <c r="D60" s="7">
        <v>0</v>
      </c>
      <c r="E60" s="7">
        <v>0</v>
      </c>
      <c r="F60" s="7">
        <v>0</v>
      </c>
      <c r="G60" s="7">
        <v>0</v>
      </c>
      <c r="H60" s="7">
        <v>0</v>
      </c>
      <c r="I60" s="22">
        <f t="shared" si="0"/>
        <v>0</v>
      </c>
    </row>
    <row r="61" spans="1:9" x14ac:dyDescent="0.2">
      <c r="A61" s="4" t="s">
        <v>69</v>
      </c>
      <c r="B61" s="7">
        <v>0</v>
      </c>
      <c r="C61" s="7">
        <v>0</v>
      </c>
      <c r="D61" s="7">
        <v>0</v>
      </c>
      <c r="E61" s="7">
        <v>0</v>
      </c>
      <c r="F61" s="7">
        <v>0</v>
      </c>
      <c r="G61" s="7">
        <v>0</v>
      </c>
      <c r="H61" s="7">
        <v>0</v>
      </c>
      <c r="I61" s="22">
        <f t="shared" si="0"/>
        <v>0</v>
      </c>
    </row>
    <row r="62" spans="1:9" x14ac:dyDescent="0.2">
      <c r="A62" s="4" t="s">
        <v>71</v>
      </c>
      <c r="B62" s="7">
        <v>0</v>
      </c>
      <c r="C62" s="7">
        <v>0</v>
      </c>
      <c r="D62" s="7">
        <v>0</v>
      </c>
      <c r="E62" s="7">
        <v>0</v>
      </c>
      <c r="F62" s="7">
        <v>0</v>
      </c>
      <c r="G62" s="7">
        <v>0</v>
      </c>
      <c r="H62" s="7">
        <v>0</v>
      </c>
      <c r="I62" s="22">
        <f t="shared" si="0"/>
        <v>0</v>
      </c>
    </row>
    <row r="63" spans="1:9" x14ac:dyDescent="0.2">
      <c r="A63" s="4" t="s">
        <v>72</v>
      </c>
      <c r="B63" s="7">
        <v>0</v>
      </c>
      <c r="C63" s="7">
        <v>0</v>
      </c>
      <c r="D63" s="7">
        <v>0</v>
      </c>
      <c r="E63" s="7">
        <v>0</v>
      </c>
      <c r="F63" s="7">
        <v>0</v>
      </c>
      <c r="G63" s="7">
        <v>0</v>
      </c>
      <c r="H63" s="7">
        <v>0</v>
      </c>
      <c r="I63" s="22">
        <f t="shared" si="0"/>
        <v>0</v>
      </c>
    </row>
    <row r="64" spans="1:9" x14ac:dyDescent="0.2">
      <c r="A64" s="4" t="s">
        <v>88</v>
      </c>
      <c r="B64" s="7">
        <v>0</v>
      </c>
      <c r="C64" s="7">
        <v>0</v>
      </c>
      <c r="D64" s="7">
        <v>0</v>
      </c>
      <c r="E64" s="7">
        <v>0</v>
      </c>
      <c r="F64" s="7">
        <v>0</v>
      </c>
      <c r="G64" s="7">
        <v>0</v>
      </c>
      <c r="H64" s="7">
        <v>0</v>
      </c>
      <c r="I64" s="22">
        <f t="shared" si="0"/>
        <v>0</v>
      </c>
    </row>
    <row r="65" spans="1:9" x14ac:dyDescent="0.2">
      <c r="A65" s="4" t="s">
        <v>73</v>
      </c>
      <c r="B65" s="7">
        <v>281.49273599999998</v>
      </c>
      <c r="C65" s="7">
        <v>6.3</v>
      </c>
      <c r="D65" s="7">
        <v>0</v>
      </c>
      <c r="E65" s="7">
        <v>0</v>
      </c>
      <c r="F65" s="7">
        <v>0</v>
      </c>
      <c r="G65" s="7">
        <v>0</v>
      </c>
      <c r="H65" s="7">
        <v>0</v>
      </c>
      <c r="I65" s="22">
        <f t="shared" si="0"/>
        <v>287.79273599999999</v>
      </c>
    </row>
    <row r="66" spans="1:9" x14ac:dyDescent="0.2">
      <c r="A66" s="4" t="s">
        <v>74</v>
      </c>
      <c r="B66" s="7">
        <v>0</v>
      </c>
      <c r="C66" s="7">
        <v>0</v>
      </c>
      <c r="D66" s="7">
        <v>0</v>
      </c>
      <c r="E66" s="7">
        <v>0</v>
      </c>
      <c r="F66" s="7">
        <v>0</v>
      </c>
      <c r="G66" s="7">
        <v>0</v>
      </c>
      <c r="H66" s="7">
        <v>0</v>
      </c>
      <c r="I66" s="22">
        <f t="shared" si="0"/>
        <v>0</v>
      </c>
    </row>
    <row r="67" spans="1:9" x14ac:dyDescent="0.2">
      <c r="A67" s="10" t="s">
        <v>89</v>
      </c>
      <c r="B67" s="12">
        <v>0</v>
      </c>
      <c r="C67" s="12">
        <v>49.119299026</v>
      </c>
      <c r="D67" s="12">
        <v>0</v>
      </c>
      <c r="E67" s="12">
        <v>-148.34620656999999</v>
      </c>
      <c r="F67" s="12">
        <v>0</v>
      </c>
      <c r="G67" s="12">
        <v>0</v>
      </c>
      <c r="H67" s="12">
        <v>0</v>
      </c>
      <c r="I67" s="22">
        <f t="shared" si="0"/>
        <v>-99.226907543999999</v>
      </c>
    </row>
    <row r="68" spans="1:9" x14ac:dyDescent="0.2">
      <c r="A68" s="4" t="s">
        <v>90</v>
      </c>
      <c r="B68" s="7">
        <v>0</v>
      </c>
      <c r="C68" s="7">
        <v>534.83500000000004</v>
      </c>
      <c r="D68" s="7">
        <v>0</v>
      </c>
      <c r="E68" s="7">
        <v>0</v>
      </c>
      <c r="F68" s="7">
        <v>0</v>
      </c>
      <c r="G68" s="7">
        <v>0</v>
      </c>
      <c r="H68" s="7">
        <v>0</v>
      </c>
      <c r="I68" s="22">
        <f t="shared" si="0"/>
        <v>534.83500000000004</v>
      </c>
    </row>
    <row r="69" spans="1:9" x14ac:dyDescent="0.2">
      <c r="A69" s="4" t="s">
        <v>91</v>
      </c>
      <c r="B69" s="7">
        <v>0</v>
      </c>
      <c r="C69" s="7">
        <v>485.71570097400001</v>
      </c>
      <c r="D69" s="7">
        <v>0</v>
      </c>
      <c r="E69" s="7">
        <v>148.34620656999999</v>
      </c>
      <c r="F69" s="7">
        <v>0</v>
      </c>
      <c r="G69" s="7">
        <v>0</v>
      </c>
      <c r="H69" s="7">
        <v>0</v>
      </c>
      <c r="I69" s="22">
        <f t="shared" si="0"/>
        <v>634.06190754399995</v>
      </c>
    </row>
    <row r="70" spans="1:9" ht="13.5" thickBot="1" x14ac:dyDescent="0.25">
      <c r="A70" s="21"/>
      <c r="B70" s="5"/>
      <c r="C70" s="5"/>
      <c r="D70" s="5"/>
      <c r="E70" s="5"/>
      <c r="F70" s="5"/>
      <c r="G70" s="5"/>
      <c r="H70" s="5"/>
    </row>
    <row r="71" spans="1:9" ht="13.5" thickTop="1" x14ac:dyDescent="0.2">
      <c r="A71" s="184"/>
      <c r="B71" s="197"/>
      <c r="C71" s="197"/>
      <c r="D71" s="197"/>
      <c r="E71" s="197"/>
      <c r="F71" s="197"/>
      <c r="G71" s="197"/>
      <c r="H71" s="197"/>
    </row>
    <row r="72" spans="1:9" x14ac:dyDescent="0.2">
      <c r="A72" s="184"/>
      <c r="B72" s="197"/>
      <c r="C72" s="197"/>
      <c r="D72" s="197"/>
      <c r="E72" s="197"/>
      <c r="F72" s="197"/>
      <c r="G72" s="197"/>
      <c r="H72" s="197"/>
    </row>
    <row r="73" spans="1:9" x14ac:dyDescent="0.2">
      <c r="A73" s="21"/>
      <c r="B73" s="196"/>
      <c r="C73" s="196"/>
      <c r="D73" s="196"/>
      <c r="E73" s="196"/>
      <c r="F73" s="196"/>
      <c r="G73" s="196"/>
      <c r="H73" s="196"/>
    </row>
    <row r="74" spans="1:9" x14ac:dyDescent="0.2">
      <c r="A74" s="21"/>
      <c r="B74" s="196"/>
      <c r="C74" s="196"/>
      <c r="D74" s="196"/>
      <c r="E74" s="196"/>
      <c r="F74" s="196"/>
      <c r="G74" s="196"/>
      <c r="H74" s="196"/>
    </row>
    <row r="75" spans="1:9" x14ac:dyDescent="0.2">
      <c r="A75" s="184"/>
      <c r="B75" s="197"/>
      <c r="C75" s="197"/>
      <c r="D75" s="197"/>
      <c r="E75" s="197"/>
      <c r="F75" s="197"/>
      <c r="G75" s="197"/>
      <c r="H75" s="197"/>
    </row>
    <row r="76" spans="1:9" x14ac:dyDescent="0.2">
      <c r="A76" s="184"/>
      <c r="B76" s="197"/>
      <c r="C76" s="197"/>
      <c r="D76" s="197"/>
      <c r="E76" s="197"/>
      <c r="F76" s="197"/>
      <c r="G76" s="197"/>
      <c r="H76" s="197"/>
    </row>
    <row r="77" spans="1:9" x14ac:dyDescent="0.2">
      <c r="A77" s="21"/>
      <c r="B77" s="196"/>
      <c r="C77" s="196"/>
      <c r="D77" s="196"/>
      <c r="E77" s="196"/>
      <c r="F77" s="196"/>
      <c r="G77" s="196"/>
      <c r="H77" s="196"/>
    </row>
    <row r="78" spans="1:9" x14ac:dyDescent="0.2">
      <c r="A78" s="184"/>
      <c r="B78" s="197"/>
      <c r="C78" s="197"/>
      <c r="D78" s="197"/>
      <c r="E78" s="197"/>
      <c r="F78" s="197"/>
      <c r="G78" s="197"/>
      <c r="H78" s="197"/>
    </row>
    <row r="79" spans="1:9" x14ac:dyDescent="0.2">
      <c r="A79" s="184"/>
      <c r="B79" s="197"/>
      <c r="C79" s="197"/>
      <c r="D79" s="197"/>
      <c r="E79" s="197"/>
      <c r="F79" s="197"/>
      <c r="G79" s="197"/>
      <c r="H79" s="197"/>
    </row>
    <row r="80" spans="1:9" x14ac:dyDescent="0.2">
      <c r="A80" s="184"/>
      <c r="B80" s="197"/>
      <c r="C80" s="197"/>
      <c r="D80" s="197"/>
      <c r="E80" s="197"/>
      <c r="F80" s="197"/>
      <c r="G80" s="197"/>
      <c r="H80" s="197"/>
    </row>
    <row r="81" spans="1:8" x14ac:dyDescent="0.2">
      <c r="A81" s="184"/>
      <c r="B81" s="197"/>
      <c r="C81" s="197"/>
      <c r="D81" s="197"/>
      <c r="E81" s="197"/>
      <c r="F81" s="197"/>
      <c r="G81" s="197"/>
      <c r="H81" s="197"/>
    </row>
    <row r="82" spans="1:8" x14ac:dyDescent="0.2">
      <c r="A82" s="184"/>
      <c r="B82" s="197"/>
      <c r="C82" s="197"/>
      <c r="D82" s="197"/>
      <c r="E82" s="197"/>
      <c r="F82" s="197"/>
      <c r="G82" s="197"/>
      <c r="H82" s="197"/>
    </row>
    <row r="83" spans="1:8" x14ac:dyDescent="0.2">
      <c r="A83" s="21"/>
      <c r="B83" s="196"/>
      <c r="C83" s="196"/>
      <c r="D83" s="196"/>
      <c r="E83" s="196"/>
      <c r="F83" s="196"/>
      <c r="G83" s="196"/>
      <c r="H83" s="196"/>
    </row>
    <row r="84" spans="1:8" x14ac:dyDescent="0.2">
      <c r="A84" s="184"/>
      <c r="B84" s="197"/>
      <c r="C84" s="197"/>
      <c r="D84" s="197"/>
      <c r="E84" s="197"/>
      <c r="F84" s="197"/>
      <c r="G84" s="197"/>
      <c r="H84" s="197"/>
    </row>
  </sheetData>
  <mergeCells count="4">
    <mergeCell ref="A5:I5"/>
    <mergeCell ref="A6:I6"/>
    <mergeCell ref="A7:I7"/>
    <mergeCell ref="A8:I9"/>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BDAAD-020C-467D-AA26-4DA6F9E06254}">
  <sheetPr>
    <tabColor theme="9" tint="0.39997558519241921"/>
  </sheetPr>
  <dimension ref="A1:K71"/>
  <sheetViews>
    <sheetView showGridLines="0" defaultGridColor="0" colorId="60" workbookViewId="0">
      <selection activeCell="A12" sqref="A12:C70"/>
    </sheetView>
  </sheetViews>
  <sheetFormatPr baseColWidth="10" defaultColWidth="11.42578125" defaultRowHeight="12.75" x14ac:dyDescent="0.2"/>
  <cols>
    <col min="1" max="1" width="53.42578125" style="181" customWidth="1"/>
    <col min="2" max="6" width="11.42578125" style="181"/>
    <col min="7" max="7" width="14.140625" style="181" customWidth="1"/>
    <col min="8" max="8" width="13.5703125" style="181" customWidth="1"/>
    <col min="9" max="16384" width="11.42578125" style="181"/>
  </cols>
  <sheetData>
    <row r="1" spans="1:8" x14ac:dyDescent="0.2">
      <c r="A1" s="180" t="s">
        <v>0</v>
      </c>
    </row>
    <row r="2" spans="1:8" x14ac:dyDescent="0.2">
      <c r="A2" s="180" t="s">
        <v>2</v>
      </c>
    </row>
    <row r="3" spans="1:8" x14ac:dyDescent="0.2">
      <c r="A3" s="180" t="s">
        <v>3</v>
      </c>
    </row>
    <row r="5" spans="1:8" x14ac:dyDescent="0.2">
      <c r="A5" s="224" t="s">
        <v>92</v>
      </c>
      <c r="B5" s="224"/>
      <c r="C5" s="224"/>
      <c r="D5" s="189"/>
      <c r="E5" s="186"/>
      <c r="F5" s="186"/>
      <c r="G5" s="186"/>
    </row>
    <row r="6" spans="1:8" x14ac:dyDescent="0.2">
      <c r="A6" s="224" t="s">
        <v>494</v>
      </c>
      <c r="B6" s="224"/>
      <c r="C6" s="224"/>
      <c r="D6" s="186"/>
      <c r="E6" s="186"/>
      <c r="F6" s="186"/>
      <c r="G6" s="186"/>
    </row>
    <row r="7" spans="1:8" x14ac:dyDescent="0.2">
      <c r="A7" s="224">
        <v>2021</v>
      </c>
      <c r="B7" s="224"/>
      <c r="C7" s="224"/>
      <c r="D7" s="186"/>
      <c r="E7" s="186"/>
      <c r="F7" s="186"/>
      <c r="G7" s="186"/>
    </row>
    <row r="8" spans="1:8" x14ac:dyDescent="0.2">
      <c r="A8" s="224" t="s">
        <v>6</v>
      </c>
      <c r="B8" s="224"/>
      <c r="C8" s="224"/>
      <c r="D8" s="186"/>
      <c r="E8" s="186"/>
      <c r="F8" s="186"/>
      <c r="G8" s="186"/>
    </row>
    <row r="9" spans="1:8" ht="13.5" thickBot="1" x14ac:dyDescent="0.25"/>
    <row r="10" spans="1:8" ht="14.25" thickTop="1" thickBot="1" x14ac:dyDescent="0.25">
      <c r="A10" s="182" t="s">
        <v>1</v>
      </c>
      <c r="B10" s="182" t="s">
        <v>355</v>
      </c>
      <c r="C10" s="182" t="s">
        <v>42</v>
      </c>
      <c r="D10" s="183"/>
      <c r="E10" s="183"/>
      <c r="F10" s="183"/>
      <c r="G10" s="183"/>
      <c r="H10" s="183"/>
    </row>
    <row r="11" spans="1:8" s="23" customFormat="1" ht="13.5" thickTop="1" x14ac:dyDescent="0.2">
      <c r="A11" s="184"/>
      <c r="B11" s="29"/>
      <c r="C11" s="29"/>
      <c r="D11" s="22"/>
      <c r="E11" s="22"/>
      <c r="F11" s="22"/>
      <c r="G11" s="22"/>
      <c r="H11" s="22"/>
    </row>
    <row r="12" spans="1:8" s="23" customFormat="1" x14ac:dyDescent="0.2">
      <c r="A12" s="10" t="s">
        <v>46</v>
      </c>
      <c r="B12" s="12">
        <v>95393.332399999999</v>
      </c>
      <c r="C12" s="22">
        <f>SUM(B12)</f>
        <v>95393.332399999999</v>
      </c>
      <c r="D12" s="22"/>
      <c r="E12" s="22"/>
      <c r="F12" s="22"/>
      <c r="G12" s="22"/>
      <c r="H12" s="22"/>
    </row>
    <row r="13" spans="1:8" s="23" customFormat="1" x14ac:dyDescent="0.2">
      <c r="A13" s="10" t="s">
        <v>47</v>
      </c>
      <c r="B13" s="12">
        <v>95393.332399999999</v>
      </c>
      <c r="C13" s="22">
        <f t="shared" ref="C13:C69" si="0">SUM(B13)</f>
        <v>95393.332399999999</v>
      </c>
      <c r="D13" s="22"/>
      <c r="E13" s="22"/>
      <c r="F13" s="22"/>
      <c r="G13" s="22"/>
      <c r="H13" s="22"/>
    </row>
    <row r="14" spans="1:8" s="87" customFormat="1" x14ac:dyDescent="0.2">
      <c r="A14" s="10" t="s">
        <v>48</v>
      </c>
      <c r="B14" s="12">
        <v>86544.747099999993</v>
      </c>
      <c r="C14" s="22">
        <f t="shared" si="0"/>
        <v>86544.747099999993</v>
      </c>
      <c r="D14" s="29"/>
      <c r="E14" s="29"/>
      <c r="F14" s="29"/>
      <c r="G14" s="29"/>
      <c r="H14" s="29"/>
    </row>
    <row r="15" spans="1:8" s="87" customFormat="1" x14ac:dyDescent="0.2">
      <c r="A15" s="4" t="s">
        <v>49</v>
      </c>
      <c r="B15" s="7">
        <v>43520.140899999999</v>
      </c>
      <c r="C15" s="22">
        <f t="shared" si="0"/>
        <v>43520.140899999999</v>
      </c>
      <c r="D15" s="29"/>
      <c r="E15" s="29"/>
      <c r="F15" s="29"/>
      <c r="G15" s="29"/>
      <c r="H15" s="29"/>
    </row>
    <row r="16" spans="1:8" s="87" customFormat="1" x14ac:dyDescent="0.2">
      <c r="A16" s="4" t="s">
        <v>50</v>
      </c>
      <c r="B16" s="7">
        <v>3924.1529</v>
      </c>
      <c r="C16" s="22">
        <f t="shared" si="0"/>
        <v>3924.1529</v>
      </c>
      <c r="D16" s="29"/>
      <c r="E16" s="29"/>
      <c r="F16" s="29"/>
      <c r="G16" s="29"/>
      <c r="H16" s="29"/>
    </row>
    <row r="17" spans="1:8" s="87" customFormat="1" x14ac:dyDescent="0.2">
      <c r="A17" s="4" t="s">
        <v>51</v>
      </c>
      <c r="B17" s="7">
        <v>0</v>
      </c>
      <c r="C17" s="22">
        <f t="shared" si="0"/>
        <v>0</v>
      </c>
      <c r="D17" s="29"/>
      <c r="E17" s="29"/>
      <c r="F17" s="29"/>
      <c r="G17" s="29"/>
      <c r="H17" s="29"/>
    </row>
    <row r="18" spans="1:8" s="87" customFormat="1" x14ac:dyDescent="0.2">
      <c r="A18" s="4" t="s">
        <v>52</v>
      </c>
      <c r="B18" s="7">
        <v>3924.1529</v>
      </c>
      <c r="C18" s="22">
        <f t="shared" si="0"/>
        <v>3924.1529</v>
      </c>
      <c r="D18" s="29"/>
      <c r="E18" s="29"/>
      <c r="F18" s="29"/>
      <c r="G18" s="29"/>
      <c r="H18" s="29"/>
    </row>
    <row r="19" spans="1:8" s="23" customFormat="1" x14ac:dyDescent="0.2">
      <c r="A19" s="4" t="s">
        <v>53</v>
      </c>
      <c r="B19" s="7">
        <v>24720.544999999998</v>
      </c>
      <c r="C19" s="22">
        <f t="shared" si="0"/>
        <v>24720.544999999998</v>
      </c>
      <c r="D19" s="22"/>
      <c r="E19" s="22"/>
      <c r="F19" s="22"/>
      <c r="G19" s="22"/>
      <c r="H19" s="22"/>
    </row>
    <row r="20" spans="1:8" s="23" customFormat="1" x14ac:dyDescent="0.2">
      <c r="A20" s="10" t="s">
        <v>54</v>
      </c>
      <c r="B20" s="12">
        <v>0</v>
      </c>
      <c r="C20" s="22">
        <f t="shared" si="0"/>
        <v>0</v>
      </c>
      <c r="D20" s="22"/>
      <c r="E20" s="22"/>
      <c r="F20" s="22"/>
      <c r="G20" s="22"/>
      <c r="H20" s="22"/>
    </row>
    <row r="21" spans="1:8" s="87" customFormat="1" x14ac:dyDescent="0.2">
      <c r="A21" s="10" t="s">
        <v>55</v>
      </c>
      <c r="B21" s="12">
        <v>0</v>
      </c>
      <c r="C21" s="22">
        <f t="shared" si="0"/>
        <v>0</v>
      </c>
      <c r="D21" s="29"/>
      <c r="E21" s="29"/>
      <c r="F21" s="29"/>
      <c r="G21" s="29"/>
      <c r="H21" s="29"/>
    </row>
    <row r="22" spans="1:8" s="87" customFormat="1" x14ac:dyDescent="0.2">
      <c r="A22" s="4" t="s">
        <v>44</v>
      </c>
      <c r="B22" s="7">
        <v>0</v>
      </c>
      <c r="C22" s="22">
        <f t="shared" si="0"/>
        <v>0</v>
      </c>
      <c r="D22" s="29"/>
      <c r="E22" s="29"/>
      <c r="F22" s="29"/>
      <c r="G22" s="29"/>
      <c r="H22" s="29"/>
    </row>
    <row r="23" spans="1:8" s="87" customFormat="1" x14ac:dyDescent="0.2">
      <c r="A23" s="4" t="s">
        <v>43</v>
      </c>
      <c r="B23" s="7">
        <v>0</v>
      </c>
      <c r="C23" s="22">
        <f t="shared" si="0"/>
        <v>0</v>
      </c>
      <c r="D23" s="29"/>
      <c r="E23" s="29"/>
      <c r="F23" s="29"/>
      <c r="G23" s="29"/>
      <c r="H23" s="29"/>
    </row>
    <row r="24" spans="1:8" s="87" customFormat="1" x14ac:dyDescent="0.2">
      <c r="A24" s="4" t="s">
        <v>45</v>
      </c>
      <c r="B24" s="7">
        <v>0</v>
      </c>
      <c r="C24" s="22">
        <f t="shared" si="0"/>
        <v>0</v>
      </c>
      <c r="D24" s="29"/>
      <c r="E24" s="29"/>
      <c r="F24" s="29"/>
      <c r="G24" s="29"/>
      <c r="H24" s="29"/>
    </row>
    <row r="25" spans="1:8" s="23" customFormat="1" x14ac:dyDescent="0.2">
      <c r="A25" s="4" t="s">
        <v>56</v>
      </c>
      <c r="B25" s="7">
        <v>0</v>
      </c>
      <c r="C25" s="22">
        <f t="shared" si="0"/>
        <v>0</v>
      </c>
      <c r="D25" s="22"/>
      <c r="E25" s="22"/>
      <c r="F25" s="22"/>
      <c r="G25" s="22"/>
      <c r="H25" s="22"/>
    </row>
    <row r="26" spans="1:8" s="87" customFormat="1" x14ac:dyDescent="0.2">
      <c r="A26" s="10" t="s">
        <v>57</v>
      </c>
      <c r="B26" s="12">
        <v>14379.908299999999</v>
      </c>
      <c r="C26" s="22">
        <f t="shared" si="0"/>
        <v>14379.908299999999</v>
      </c>
      <c r="D26" s="29"/>
      <c r="E26" s="29"/>
      <c r="F26" s="29"/>
      <c r="G26" s="29"/>
      <c r="H26" s="29"/>
    </row>
    <row r="27" spans="1:8" s="87" customFormat="1" x14ac:dyDescent="0.2">
      <c r="A27" s="4" t="s">
        <v>58</v>
      </c>
      <c r="B27" s="7">
        <v>1036.107</v>
      </c>
      <c r="C27" s="22">
        <f t="shared" si="0"/>
        <v>1036.107</v>
      </c>
      <c r="D27" s="29"/>
      <c r="E27" s="29"/>
      <c r="F27" s="29"/>
      <c r="G27" s="29"/>
      <c r="H27" s="29"/>
    </row>
    <row r="28" spans="1:8" s="87" customFormat="1" x14ac:dyDescent="0.2">
      <c r="A28" s="4" t="s">
        <v>59</v>
      </c>
      <c r="B28" s="7">
        <v>0</v>
      </c>
      <c r="C28" s="22">
        <f t="shared" si="0"/>
        <v>0</v>
      </c>
      <c r="D28" s="29"/>
      <c r="E28" s="29"/>
      <c r="F28" s="29"/>
      <c r="G28" s="29"/>
      <c r="H28" s="29"/>
    </row>
    <row r="29" spans="1:8" s="87" customFormat="1" x14ac:dyDescent="0.2">
      <c r="A29" s="4" t="s">
        <v>60</v>
      </c>
      <c r="B29" s="7">
        <v>0</v>
      </c>
      <c r="C29" s="22">
        <f t="shared" si="0"/>
        <v>0</v>
      </c>
      <c r="D29" s="29"/>
      <c r="E29" s="29"/>
      <c r="F29" s="29"/>
      <c r="G29" s="29"/>
      <c r="H29" s="29"/>
    </row>
    <row r="30" spans="1:8" s="87" customFormat="1" x14ac:dyDescent="0.2">
      <c r="A30" s="4" t="s">
        <v>61</v>
      </c>
      <c r="B30" s="7">
        <v>0</v>
      </c>
      <c r="C30" s="22">
        <f t="shared" si="0"/>
        <v>0</v>
      </c>
      <c r="D30" s="29"/>
      <c r="E30" s="29"/>
      <c r="F30" s="29"/>
      <c r="G30" s="29"/>
      <c r="H30" s="29"/>
    </row>
    <row r="31" spans="1:8" s="87" customFormat="1" x14ac:dyDescent="0.2">
      <c r="A31" s="4" t="s">
        <v>62</v>
      </c>
      <c r="B31" s="7">
        <v>0</v>
      </c>
      <c r="C31" s="22">
        <f t="shared" si="0"/>
        <v>0</v>
      </c>
      <c r="D31" s="29"/>
      <c r="E31" s="29"/>
      <c r="F31" s="29"/>
      <c r="G31" s="29"/>
      <c r="H31" s="29"/>
    </row>
    <row r="32" spans="1:8" s="23" customFormat="1" x14ac:dyDescent="0.2">
      <c r="A32" s="4" t="s">
        <v>63</v>
      </c>
      <c r="B32" s="7">
        <v>0</v>
      </c>
      <c r="C32" s="22">
        <f t="shared" si="0"/>
        <v>0</v>
      </c>
      <c r="D32" s="22"/>
      <c r="E32" s="22"/>
      <c r="F32" s="22"/>
      <c r="G32" s="22"/>
      <c r="H32" s="22"/>
    </row>
    <row r="33" spans="1:11" s="23" customFormat="1" x14ac:dyDescent="0.2">
      <c r="A33" s="4" t="s">
        <v>64</v>
      </c>
      <c r="B33" s="7">
        <v>0</v>
      </c>
      <c r="C33" s="22">
        <f t="shared" si="0"/>
        <v>0</v>
      </c>
      <c r="D33" s="22"/>
      <c r="E33" s="22"/>
      <c r="F33" s="22"/>
      <c r="G33" s="22"/>
      <c r="H33" s="22"/>
    </row>
    <row r="34" spans="1:11" s="87" customFormat="1" x14ac:dyDescent="0.2">
      <c r="A34" s="4" t="s">
        <v>65</v>
      </c>
      <c r="B34" s="7">
        <v>0</v>
      </c>
      <c r="C34" s="22">
        <f t="shared" si="0"/>
        <v>0</v>
      </c>
      <c r="D34" s="29"/>
      <c r="E34" s="29"/>
      <c r="F34" s="29"/>
      <c r="G34" s="29"/>
      <c r="H34" s="29"/>
    </row>
    <row r="35" spans="1:11" s="87" customFormat="1" ht="24" x14ac:dyDescent="0.2">
      <c r="A35" s="4" t="s">
        <v>66</v>
      </c>
      <c r="B35" s="7">
        <v>0</v>
      </c>
      <c r="C35" s="22">
        <f t="shared" si="0"/>
        <v>0</v>
      </c>
      <c r="D35" s="29"/>
      <c r="E35" s="29"/>
      <c r="F35" s="29"/>
      <c r="G35" s="29"/>
      <c r="H35" s="29"/>
    </row>
    <row r="36" spans="1:11" s="23" customFormat="1" x14ac:dyDescent="0.2">
      <c r="A36" s="4" t="s">
        <v>67</v>
      </c>
      <c r="B36" s="7">
        <v>0</v>
      </c>
      <c r="C36" s="22">
        <f t="shared" si="0"/>
        <v>0</v>
      </c>
      <c r="D36" s="22"/>
      <c r="E36" s="22"/>
      <c r="F36" s="22"/>
      <c r="G36" s="22"/>
      <c r="H36" s="22"/>
    </row>
    <row r="37" spans="1:11" s="87" customFormat="1" x14ac:dyDescent="0.2">
      <c r="A37" s="4" t="s">
        <v>68</v>
      </c>
      <c r="B37" s="7">
        <v>0</v>
      </c>
      <c r="C37" s="22">
        <f t="shared" si="0"/>
        <v>0</v>
      </c>
      <c r="D37" s="29"/>
      <c r="E37" s="29"/>
      <c r="F37" s="29"/>
      <c r="G37" s="29"/>
      <c r="H37" s="29"/>
    </row>
    <row r="38" spans="1:11" s="87" customFormat="1" x14ac:dyDescent="0.2">
      <c r="A38" s="4" t="s">
        <v>69</v>
      </c>
      <c r="B38" s="7">
        <v>1036.107</v>
      </c>
      <c r="C38" s="22">
        <f t="shared" si="0"/>
        <v>1036.107</v>
      </c>
      <c r="D38" s="29"/>
      <c r="E38" s="29"/>
      <c r="F38" s="29"/>
      <c r="G38" s="29"/>
      <c r="H38" s="29"/>
    </row>
    <row r="39" spans="1:11" s="23" customFormat="1" x14ac:dyDescent="0.2">
      <c r="A39" s="4" t="s">
        <v>70</v>
      </c>
      <c r="B39" s="7">
        <v>0</v>
      </c>
      <c r="C39" s="22">
        <f t="shared" si="0"/>
        <v>0</v>
      </c>
      <c r="D39" s="22"/>
      <c r="E39" s="22"/>
      <c r="F39" s="22"/>
      <c r="G39" s="22"/>
      <c r="H39" s="22"/>
    </row>
    <row r="40" spans="1:11" s="87" customFormat="1" x14ac:dyDescent="0.2">
      <c r="A40" s="4" t="s">
        <v>71</v>
      </c>
      <c r="B40" s="7">
        <v>0</v>
      </c>
      <c r="C40" s="22">
        <f t="shared" si="0"/>
        <v>0</v>
      </c>
      <c r="D40" s="29"/>
      <c r="E40" s="29"/>
      <c r="F40" s="29"/>
      <c r="G40" s="29"/>
      <c r="H40" s="29"/>
    </row>
    <row r="41" spans="1:11" s="87" customFormat="1" x14ac:dyDescent="0.2">
      <c r="A41" s="4" t="s">
        <v>72</v>
      </c>
      <c r="B41" s="7">
        <v>0</v>
      </c>
      <c r="C41" s="22">
        <f t="shared" si="0"/>
        <v>0</v>
      </c>
      <c r="D41" s="29"/>
      <c r="E41" s="29"/>
      <c r="F41" s="29"/>
      <c r="G41" s="29"/>
      <c r="H41" s="29"/>
    </row>
    <row r="42" spans="1:11" s="87" customFormat="1" x14ac:dyDescent="0.2">
      <c r="A42" s="4" t="s">
        <v>73</v>
      </c>
      <c r="B42" s="7">
        <v>13334.2189</v>
      </c>
      <c r="C42" s="22">
        <f t="shared" si="0"/>
        <v>13334.2189</v>
      </c>
      <c r="D42" s="29"/>
      <c r="E42" s="29"/>
      <c r="F42" s="29"/>
      <c r="G42" s="29"/>
      <c r="H42" s="29"/>
    </row>
    <row r="43" spans="1:11" s="23" customFormat="1" x14ac:dyDescent="0.2">
      <c r="A43" s="4" t="s">
        <v>74</v>
      </c>
      <c r="B43" s="7">
        <v>9.5823999999999998</v>
      </c>
      <c r="C43" s="22">
        <f t="shared" si="0"/>
        <v>9.5823999999999998</v>
      </c>
      <c r="D43" s="22"/>
      <c r="E43" s="22"/>
      <c r="F43" s="22"/>
      <c r="G43" s="22"/>
      <c r="H43" s="22"/>
    </row>
    <row r="44" spans="1:11" s="87" customFormat="1" x14ac:dyDescent="0.2">
      <c r="A44" s="4" t="s">
        <v>75</v>
      </c>
      <c r="B44" s="7">
        <v>0</v>
      </c>
      <c r="C44" s="22">
        <f t="shared" si="0"/>
        <v>0</v>
      </c>
      <c r="D44" s="29"/>
      <c r="E44" s="29"/>
      <c r="F44" s="29"/>
      <c r="G44" s="29"/>
      <c r="H44" s="29"/>
    </row>
    <row r="45" spans="1:11" s="87" customFormat="1" x14ac:dyDescent="0.2">
      <c r="A45" s="10" t="s">
        <v>76</v>
      </c>
      <c r="B45" s="12">
        <v>8848.5853000000006</v>
      </c>
      <c r="C45" s="22">
        <f t="shared" si="0"/>
        <v>8848.5853000000006</v>
      </c>
      <c r="D45" s="29"/>
      <c r="E45" s="29"/>
      <c r="F45" s="29"/>
      <c r="G45" s="29"/>
      <c r="H45" s="29"/>
    </row>
    <row r="46" spans="1:11" s="87" customFormat="1" x14ac:dyDescent="0.2">
      <c r="A46" s="10" t="s">
        <v>77</v>
      </c>
      <c r="B46" s="12">
        <v>8848.5853000000006</v>
      </c>
      <c r="C46" s="22">
        <f t="shared" si="0"/>
        <v>8848.5853000000006</v>
      </c>
      <c r="D46" s="187"/>
      <c r="E46" s="187"/>
      <c r="F46" s="187"/>
      <c r="G46" s="187"/>
      <c r="H46" s="187"/>
      <c r="I46" s="188"/>
      <c r="J46" s="188"/>
      <c r="K46" s="188"/>
    </row>
    <row r="47" spans="1:11" x14ac:dyDescent="0.2">
      <c r="A47" s="4" t="s">
        <v>78</v>
      </c>
      <c r="B47" s="7">
        <v>6520.1881999999996</v>
      </c>
      <c r="C47" s="22">
        <f t="shared" si="0"/>
        <v>6520.1881999999996</v>
      </c>
      <c r="D47" s="52"/>
      <c r="E47" s="52"/>
      <c r="F47" s="52"/>
      <c r="G47" s="52"/>
      <c r="H47" s="52"/>
      <c r="I47" s="52"/>
      <c r="J47" s="52"/>
      <c r="K47" s="52"/>
    </row>
    <row r="48" spans="1:11" x14ac:dyDescent="0.2">
      <c r="A48" s="4" t="s">
        <v>79</v>
      </c>
      <c r="B48" s="7">
        <v>2328.3971000000001</v>
      </c>
      <c r="C48" s="22">
        <f t="shared" si="0"/>
        <v>2328.3971000000001</v>
      </c>
    </row>
    <row r="49" spans="1:3" x14ac:dyDescent="0.2">
      <c r="A49" s="10" t="s">
        <v>80</v>
      </c>
      <c r="B49" s="12">
        <v>0</v>
      </c>
      <c r="C49" s="22">
        <f t="shared" si="0"/>
        <v>0</v>
      </c>
    </row>
    <row r="50" spans="1:3" x14ac:dyDescent="0.2">
      <c r="A50" s="4" t="s">
        <v>81</v>
      </c>
      <c r="B50" s="7">
        <v>0</v>
      </c>
      <c r="C50" s="22">
        <f t="shared" si="0"/>
        <v>0</v>
      </c>
    </row>
    <row r="51" spans="1:3" x14ac:dyDescent="0.2">
      <c r="A51" s="4" t="s">
        <v>82</v>
      </c>
      <c r="B51" s="7">
        <v>0</v>
      </c>
      <c r="C51" s="22">
        <f t="shared" si="0"/>
        <v>0</v>
      </c>
    </row>
    <row r="52" spans="1:3" x14ac:dyDescent="0.2">
      <c r="A52" s="10" t="s">
        <v>83</v>
      </c>
      <c r="B52" s="12">
        <v>0</v>
      </c>
      <c r="C52" s="22">
        <f t="shared" si="0"/>
        <v>0</v>
      </c>
    </row>
    <row r="53" spans="1:3" x14ac:dyDescent="0.2">
      <c r="A53" s="4" t="s">
        <v>58</v>
      </c>
      <c r="B53" s="7">
        <v>0</v>
      </c>
      <c r="C53" s="22">
        <f t="shared" si="0"/>
        <v>0</v>
      </c>
    </row>
    <row r="54" spans="1:3" x14ac:dyDescent="0.2">
      <c r="A54" s="4" t="s">
        <v>84</v>
      </c>
      <c r="B54" s="7">
        <v>0</v>
      </c>
      <c r="C54" s="22">
        <f t="shared" si="0"/>
        <v>0</v>
      </c>
    </row>
    <row r="55" spans="1:3" x14ac:dyDescent="0.2">
      <c r="A55" s="4" t="s">
        <v>63</v>
      </c>
      <c r="B55" s="7">
        <v>0</v>
      </c>
      <c r="C55" s="22">
        <f t="shared" si="0"/>
        <v>0</v>
      </c>
    </row>
    <row r="56" spans="1:3" x14ac:dyDescent="0.2">
      <c r="A56" s="4" t="s">
        <v>65</v>
      </c>
      <c r="B56" s="7">
        <v>0</v>
      </c>
      <c r="C56" s="22">
        <f t="shared" si="0"/>
        <v>0</v>
      </c>
    </row>
    <row r="57" spans="1:3" x14ac:dyDescent="0.2">
      <c r="A57" s="4" t="s">
        <v>85</v>
      </c>
      <c r="B57" s="7">
        <v>0</v>
      </c>
      <c r="C57" s="22">
        <f t="shared" si="0"/>
        <v>0</v>
      </c>
    </row>
    <row r="58" spans="1:3" x14ac:dyDescent="0.2">
      <c r="A58" s="4" t="s">
        <v>86</v>
      </c>
      <c r="B58" s="7">
        <v>0</v>
      </c>
      <c r="C58" s="22">
        <f t="shared" si="0"/>
        <v>0</v>
      </c>
    </row>
    <row r="59" spans="1:3" x14ac:dyDescent="0.2">
      <c r="A59" s="4" t="s">
        <v>67</v>
      </c>
      <c r="B59" s="7">
        <v>0</v>
      </c>
      <c r="C59" s="22">
        <f t="shared" si="0"/>
        <v>0</v>
      </c>
    </row>
    <row r="60" spans="1:3" x14ac:dyDescent="0.2">
      <c r="A60" s="4" t="s">
        <v>87</v>
      </c>
      <c r="B60" s="7">
        <v>0</v>
      </c>
      <c r="C60" s="22">
        <f t="shared" si="0"/>
        <v>0</v>
      </c>
    </row>
    <row r="61" spans="1:3" x14ac:dyDescent="0.2">
      <c r="A61" s="4" t="s">
        <v>69</v>
      </c>
      <c r="B61" s="7">
        <v>0</v>
      </c>
      <c r="C61" s="22">
        <f t="shared" si="0"/>
        <v>0</v>
      </c>
    </row>
    <row r="62" spans="1:3" x14ac:dyDescent="0.2">
      <c r="A62" s="4" t="s">
        <v>71</v>
      </c>
      <c r="B62" s="7">
        <v>0</v>
      </c>
      <c r="C62" s="22">
        <f t="shared" si="0"/>
        <v>0</v>
      </c>
    </row>
    <row r="63" spans="1:3" x14ac:dyDescent="0.2">
      <c r="A63" s="4" t="s">
        <v>72</v>
      </c>
      <c r="B63" s="7">
        <v>0</v>
      </c>
      <c r="C63" s="22">
        <f t="shared" si="0"/>
        <v>0</v>
      </c>
    </row>
    <row r="64" spans="1:3" x14ac:dyDescent="0.2">
      <c r="A64" s="4" t="s">
        <v>88</v>
      </c>
      <c r="B64" s="7">
        <v>0</v>
      </c>
      <c r="C64" s="22">
        <f t="shared" si="0"/>
        <v>0</v>
      </c>
    </row>
    <row r="65" spans="1:3" x14ac:dyDescent="0.2">
      <c r="A65" s="4" t="s">
        <v>73</v>
      </c>
      <c r="B65" s="7">
        <v>0</v>
      </c>
      <c r="C65" s="22">
        <f t="shared" si="0"/>
        <v>0</v>
      </c>
    </row>
    <row r="66" spans="1:3" x14ac:dyDescent="0.2">
      <c r="A66" s="4" t="s">
        <v>74</v>
      </c>
      <c r="B66" s="7">
        <v>0</v>
      </c>
      <c r="C66" s="22">
        <f t="shared" si="0"/>
        <v>0</v>
      </c>
    </row>
    <row r="67" spans="1:3" x14ac:dyDescent="0.2">
      <c r="A67" s="10" t="s">
        <v>89</v>
      </c>
      <c r="B67" s="12">
        <v>0</v>
      </c>
      <c r="C67" s="22">
        <f t="shared" si="0"/>
        <v>0</v>
      </c>
    </row>
    <row r="68" spans="1:3" x14ac:dyDescent="0.2">
      <c r="A68" s="4" t="s">
        <v>90</v>
      </c>
      <c r="B68" s="7">
        <v>0</v>
      </c>
      <c r="C68" s="22">
        <f t="shared" si="0"/>
        <v>0</v>
      </c>
    </row>
    <row r="69" spans="1:3" x14ac:dyDescent="0.2">
      <c r="A69" s="4" t="s">
        <v>91</v>
      </c>
      <c r="B69" s="7">
        <v>0</v>
      </c>
      <c r="C69" s="22">
        <f t="shared" si="0"/>
        <v>0</v>
      </c>
    </row>
    <row r="70" spans="1:3" ht="13.5" thickBot="1" x14ac:dyDescent="0.25">
      <c r="B70" s="5"/>
    </row>
    <row r="71"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4B944-4E7D-41C4-A3AC-DE62EABF1E37}">
  <sheetPr>
    <tabColor theme="9" tint="0.39997558519241921"/>
  </sheetPr>
  <dimension ref="A1:I71"/>
  <sheetViews>
    <sheetView showGridLines="0" defaultGridColor="0" colorId="60" workbookViewId="0">
      <selection activeCell="A12" sqref="A12:E70"/>
    </sheetView>
  </sheetViews>
  <sheetFormatPr baseColWidth="10" defaultColWidth="11.42578125" defaultRowHeight="12.75" x14ac:dyDescent="0.2"/>
  <cols>
    <col min="1" max="1" width="54.85546875" style="181" customWidth="1"/>
    <col min="2" max="2" width="8.85546875" style="181" bestFit="1" customWidth="1"/>
    <col min="3" max="3" width="7.5703125" style="181" bestFit="1" customWidth="1"/>
    <col min="4" max="4" width="12" style="181" bestFit="1" customWidth="1"/>
    <col min="5" max="5" width="11.140625" style="181" bestFit="1" customWidth="1"/>
    <col min="6" max="6" width="13.5703125" style="181" customWidth="1"/>
    <col min="7" max="16384" width="11.42578125" style="181"/>
  </cols>
  <sheetData>
    <row r="1" spans="1:7" x14ac:dyDescent="0.2">
      <c r="A1" s="180" t="s">
        <v>0</v>
      </c>
    </row>
    <row r="2" spans="1:7" x14ac:dyDescent="0.2">
      <c r="A2" s="180" t="s">
        <v>2</v>
      </c>
    </row>
    <row r="3" spans="1:7" x14ac:dyDescent="0.2">
      <c r="A3" s="180" t="s">
        <v>3</v>
      </c>
    </row>
    <row r="5" spans="1:7" x14ac:dyDescent="0.2">
      <c r="A5" s="224" t="s">
        <v>92</v>
      </c>
      <c r="B5" s="224"/>
      <c r="C5" s="224"/>
      <c r="D5" s="224"/>
      <c r="E5" s="224"/>
      <c r="F5" s="103"/>
    </row>
    <row r="6" spans="1:7" x14ac:dyDescent="0.2">
      <c r="A6" s="224" t="s">
        <v>495</v>
      </c>
      <c r="B6" s="224"/>
      <c r="C6" s="224"/>
      <c r="D6" s="224"/>
      <c r="E6" s="224"/>
    </row>
    <row r="7" spans="1:7" x14ac:dyDescent="0.2">
      <c r="A7" s="224">
        <v>2021</v>
      </c>
      <c r="B7" s="224"/>
      <c r="C7" s="224"/>
      <c r="D7" s="224"/>
      <c r="E7" s="224"/>
    </row>
    <row r="8" spans="1:7" x14ac:dyDescent="0.2">
      <c r="A8" s="224" t="s">
        <v>6</v>
      </c>
      <c r="B8" s="224"/>
      <c r="C8" s="224"/>
      <c r="D8" s="224"/>
      <c r="E8" s="224"/>
    </row>
    <row r="9" spans="1:7" ht="13.5" thickBot="1" x14ac:dyDescent="0.25"/>
    <row r="10" spans="1:7" ht="14.25" thickTop="1" thickBot="1" x14ac:dyDescent="0.25">
      <c r="A10" s="182" t="s">
        <v>1</v>
      </c>
      <c r="B10" s="182" t="s">
        <v>358</v>
      </c>
      <c r="C10" s="182" t="s">
        <v>360</v>
      </c>
      <c r="D10" s="182" t="s">
        <v>362</v>
      </c>
      <c r="E10" s="182" t="s">
        <v>42</v>
      </c>
      <c r="F10" s="183"/>
      <c r="G10" s="13"/>
    </row>
    <row r="11" spans="1:7" s="23" customFormat="1" ht="13.5" thickTop="1" x14ac:dyDescent="0.2">
      <c r="A11" s="184"/>
      <c r="B11" s="22"/>
      <c r="C11" s="22"/>
      <c r="D11" s="22"/>
      <c r="E11" s="22"/>
      <c r="F11" s="22"/>
    </row>
    <row r="12" spans="1:7" s="23" customFormat="1" x14ac:dyDescent="0.2">
      <c r="A12" s="10" t="s">
        <v>46</v>
      </c>
      <c r="B12" s="12">
        <v>7575.74365098</v>
      </c>
      <c r="C12" s="12">
        <v>511.56284161000002</v>
      </c>
      <c r="D12" s="12">
        <v>1863504.03293515</v>
      </c>
      <c r="E12" s="22">
        <f>SUM(B12:D12)</f>
        <v>1871591.3394277401</v>
      </c>
      <c r="F12" s="22"/>
    </row>
    <row r="13" spans="1:7" s="23" customFormat="1" x14ac:dyDescent="0.2">
      <c r="A13" s="10" t="s">
        <v>47</v>
      </c>
      <c r="B13" s="12">
        <v>4137.2170680500003</v>
      </c>
      <c r="C13" s="12">
        <v>511.56284161000002</v>
      </c>
      <c r="D13" s="12">
        <v>1863504.03293515</v>
      </c>
      <c r="E13" s="22">
        <f t="shared" ref="E13:E69" si="0">SUM(B13:D13)</f>
        <v>1868152.8128448101</v>
      </c>
      <c r="F13" s="22"/>
    </row>
    <row r="14" spans="1:7" s="87" customFormat="1" x14ac:dyDescent="0.2">
      <c r="A14" s="10" t="s">
        <v>48</v>
      </c>
      <c r="B14" s="12">
        <v>3584.47138086</v>
      </c>
      <c r="C14" s="12">
        <v>430.93147549000003</v>
      </c>
      <c r="D14" s="12">
        <v>1810444.1021294</v>
      </c>
      <c r="E14" s="22">
        <f t="shared" si="0"/>
        <v>1814459.50498575</v>
      </c>
      <c r="F14" s="29"/>
    </row>
    <row r="15" spans="1:7" s="87" customFormat="1" x14ac:dyDescent="0.2">
      <c r="A15" s="4" t="s">
        <v>49</v>
      </c>
      <c r="B15" s="7">
        <v>1272.9858840300001</v>
      </c>
      <c r="C15" s="7">
        <v>160.87362137</v>
      </c>
      <c r="D15" s="7">
        <v>1253612.1912618601</v>
      </c>
      <c r="E15" s="22">
        <f t="shared" si="0"/>
        <v>1255046.0507672601</v>
      </c>
      <c r="F15" s="29"/>
    </row>
    <row r="16" spans="1:7" s="87" customFormat="1" x14ac:dyDescent="0.2">
      <c r="A16" s="4" t="s">
        <v>50</v>
      </c>
      <c r="B16" s="7">
        <v>229.25726693999999</v>
      </c>
      <c r="C16" s="7">
        <v>20.30546867</v>
      </c>
      <c r="D16" s="7">
        <v>112144.23519283</v>
      </c>
      <c r="E16" s="22">
        <f t="shared" si="0"/>
        <v>112393.79792844001</v>
      </c>
      <c r="F16" s="29"/>
    </row>
    <row r="17" spans="1:6" s="87" customFormat="1" x14ac:dyDescent="0.2">
      <c r="A17" s="4" t="s">
        <v>51</v>
      </c>
      <c r="B17" s="7">
        <v>58.783971170000001</v>
      </c>
      <c r="C17" s="7">
        <v>0</v>
      </c>
      <c r="D17" s="7">
        <v>0</v>
      </c>
      <c r="E17" s="22">
        <f t="shared" si="0"/>
        <v>58.783971170000001</v>
      </c>
      <c r="F17" s="29"/>
    </row>
    <row r="18" spans="1:6" s="87" customFormat="1" x14ac:dyDescent="0.2">
      <c r="A18" s="4" t="s">
        <v>52</v>
      </c>
      <c r="B18" s="7">
        <v>170.47329576999999</v>
      </c>
      <c r="C18" s="7">
        <v>20.30546867</v>
      </c>
      <c r="D18" s="7">
        <v>112144.23519283</v>
      </c>
      <c r="E18" s="22">
        <f t="shared" si="0"/>
        <v>112335.01395727</v>
      </c>
      <c r="F18" s="29"/>
    </row>
    <row r="19" spans="1:6" s="87" customFormat="1" x14ac:dyDescent="0.2">
      <c r="A19" s="4" t="s">
        <v>53</v>
      </c>
      <c r="B19" s="7">
        <v>1527.91053446</v>
      </c>
      <c r="C19" s="7">
        <v>230.32915815999999</v>
      </c>
      <c r="D19" s="7">
        <v>39560.873392920003</v>
      </c>
      <c r="E19" s="22">
        <f t="shared" si="0"/>
        <v>41319.113085540004</v>
      </c>
      <c r="F19" s="29"/>
    </row>
    <row r="20" spans="1:6" s="87" customFormat="1" x14ac:dyDescent="0.2">
      <c r="A20" s="10" t="s">
        <v>54</v>
      </c>
      <c r="B20" s="12">
        <v>0</v>
      </c>
      <c r="C20" s="12">
        <v>0</v>
      </c>
      <c r="D20" s="12">
        <v>0</v>
      </c>
      <c r="E20" s="22">
        <f t="shared" si="0"/>
        <v>0</v>
      </c>
      <c r="F20" s="29"/>
    </row>
    <row r="21" spans="1:6" s="23" customFormat="1" x14ac:dyDescent="0.2">
      <c r="A21" s="10" t="s">
        <v>55</v>
      </c>
      <c r="B21" s="12">
        <v>0</v>
      </c>
      <c r="C21" s="12">
        <v>0</v>
      </c>
      <c r="D21" s="12">
        <v>0</v>
      </c>
      <c r="E21" s="22">
        <f t="shared" si="0"/>
        <v>0</v>
      </c>
      <c r="F21" s="22"/>
    </row>
    <row r="22" spans="1:6" s="23" customFormat="1" x14ac:dyDescent="0.2">
      <c r="A22" s="4" t="s">
        <v>44</v>
      </c>
      <c r="B22" s="7">
        <v>0</v>
      </c>
      <c r="C22" s="7">
        <v>0</v>
      </c>
      <c r="D22" s="7">
        <v>0</v>
      </c>
      <c r="E22" s="22">
        <f t="shared" si="0"/>
        <v>0</v>
      </c>
      <c r="F22" s="22"/>
    </row>
    <row r="23" spans="1:6" s="87" customFormat="1" x14ac:dyDescent="0.2">
      <c r="A23" s="4" t="s">
        <v>43</v>
      </c>
      <c r="B23" s="7">
        <v>0</v>
      </c>
      <c r="C23" s="7">
        <v>0</v>
      </c>
      <c r="D23" s="7">
        <v>0</v>
      </c>
      <c r="E23" s="22">
        <f t="shared" si="0"/>
        <v>0</v>
      </c>
      <c r="F23" s="29"/>
    </row>
    <row r="24" spans="1:6" s="87" customFormat="1" x14ac:dyDescent="0.2">
      <c r="A24" s="4" t="s">
        <v>45</v>
      </c>
      <c r="B24" s="7">
        <v>0</v>
      </c>
      <c r="C24" s="7">
        <v>0</v>
      </c>
      <c r="D24" s="7">
        <v>0</v>
      </c>
      <c r="E24" s="22">
        <f t="shared" si="0"/>
        <v>0</v>
      </c>
      <c r="F24" s="29"/>
    </row>
    <row r="25" spans="1:6" s="87" customFormat="1" x14ac:dyDescent="0.2">
      <c r="A25" s="4" t="s">
        <v>56</v>
      </c>
      <c r="B25" s="7">
        <v>0</v>
      </c>
      <c r="C25" s="7">
        <v>0</v>
      </c>
      <c r="D25" s="7">
        <v>0</v>
      </c>
      <c r="E25" s="22">
        <f t="shared" si="0"/>
        <v>0</v>
      </c>
      <c r="F25" s="29"/>
    </row>
    <row r="26" spans="1:6" s="87" customFormat="1" x14ac:dyDescent="0.2">
      <c r="A26" s="10" t="s">
        <v>57</v>
      </c>
      <c r="B26" s="12">
        <v>554.31769542999996</v>
      </c>
      <c r="C26" s="12">
        <v>19.42322729</v>
      </c>
      <c r="D26" s="12">
        <v>405126.80228179001</v>
      </c>
      <c r="E26" s="22">
        <f t="shared" si="0"/>
        <v>405700.54320451</v>
      </c>
      <c r="F26" s="29"/>
    </row>
    <row r="27" spans="1:6" s="23" customFormat="1" x14ac:dyDescent="0.2">
      <c r="A27" s="4" t="s">
        <v>58</v>
      </c>
      <c r="B27" s="7">
        <v>438.72460131000003</v>
      </c>
      <c r="C27" s="7">
        <v>0</v>
      </c>
      <c r="D27" s="7">
        <v>223948.87886127</v>
      </c>
      <c r="E27" s="22">
        <f t="shared" si="0"/>
        <v>224387.60346258001</v>
      </c>
      <c r="F27" s="22"/>
    </row>
    <row r="28" spans="1:6" s="87" customFormat="1" x14ac:dyDescent="0.2">
      <c r="A28" s="4" t="s">
        <v>59</v>
      </c>
      <c r="B28" s="7">
        <v>0</v>
      </c>
      <c r="C28" s="7">
        <v>0</v>
      </c>
      <c r="D28" s="7">
        <v>0</v>
      </c>
      <c r="E28" s="22">
        <f t="shared" si="0"/>
        <v>0</v>
      </c>
      <c r="F28" s="29"/>
    </row>
    <row r="29" spans="1:6" s="87" customFormat="1" x14ac:dyDescent="0.2">
      <c r="A29" s="4" t="s">
        <v>60</v>
      </c>
      <c r="B29" s="7">
        <v>0</v>
      </c>
      <c r="C29" s="7">
        <v>0</v>
      </c>
      <c r="D29" s="7">
        <v>0</v>
      </c>
      <c r="E29" s="22">
        <f t="shared" si="0"/>
        <v>0</v>
      </c>
      <c r="F29" s="29"/>
    </row>
    <row r="30" spans="1:6" s="87" customFormat="1" x14ac:dyDescent="0.2">
      <c r="A30" s="4" t="s">
        <v>61</v>
      </c>
      <c r="B30" s="7">
        <v>0</v>
      </c>
      <c r="C30" s="7">
        <v>0</v>
      </c>
      <c r="D30" s="7">
        <v>0</v>
      </c>
      <c r="E30" s="22">
        <f t="shared" si="0"/>
        <v>0</v>
      </c>
      <c r="F30" s="29"/>
    </row>
    <row r="31" spans="1:6" s="87" customFormat="1" x14ac:dyDescent="0.2">
      <c r="A31" s="4" t="s">
        <v>62</v>
      </c>
      <c r="B31" s="7">
        <v>0</v>
      </c>
      <c r="C31" s="7">
        <v>0</v>
      </c>
      <c r="D31" s="7">
        <v>0</v>
      </c>
      <c r="E31" s="22">
        <f t="shared" si="0"/>
        <v>0</v>
      </c>
      <c r="F31" s="29"/>
    </row>
    <row r="32" spans="1:6" s="87" customFormat="1" x14ac:dyDescent="0.2">
      <c r="A32" s="4" t="s">
        <v>63</v>
      </c>
      <c r="B32" s="7">
        <v>0</v>
      </c>
      <c r="C32" s="7">
        <v>0</v>
      </c>
      <c r="D32" s="7">
        <v>0</v>
      </c>
      <c r="E32" s="22">
        <f t="shared" si="0"/>
        <v>0</v>
      </c>
      <c r="F32" s="29"/>
    </row>
    <row r="33" spans="1:6" s="87" customFormat="1" x14ac:dyDescent="0.2">
      <c r="A33" s="4" t="s">
        <v>64</v>
      </c>
      <c r="B33" s="7">
        <v>0</v>
      </c>
      <c r="C33" s="7">
        <v>0</v>
      </c>
      <c r="D33" s="7">
        <v>0</v>
      </c>
      <c r="E33" s="22">
        <f t="shared" si="0"/>
        <v>0</v>
      </c>
      <c r="F33" s="29"/>
    </row>
    <row r="34" spans="1:6" s="87" customFormat="1" x14ac:dyDescent="0.2">
      <c r="A34" s="4" t="s">
        <v>65</v>
      </c>
      <c r="B34" s="7">
        <v>0</v>
      </c>
      <c r="C34" s="7">
        <v>0</v>
      </c>
      <c r="D34" s="7">
        <v>0</v>
      </c>
      <c r="E34" s="22">
        <f t="shared" si="0"/>
        <v>0</v>
      </c>
      <c r="F34" s="29"/>
    </row>
    <row r="35" spans="1:6" s="87" customFormat="1" x14ac:dyDescent="0.2">
      <c r="A35" s="4" t="s">
        <v>66</v>
      </c>
      <c r="B35" s="7">
        <v>0.45959071000000001</v>
      </c>
      <c r="C35" s="7">
        <v>0</v>
      </c>
      <c r="D35" s="7">
        <v>0</v>
      </c>
      <c r="E35" s="22">
        <f t="shared" si="0"/>
        <v>0.45959071000000001</v>
      </c>
      <c r="F35" s="29"/>
    </row>
    <row r="36" spans="1:6" s="87" customFormat="1" x14ac:dyDescent="0.2">
      <c r="A36" s="4" t="s">
        <v>67</v>
      </c>
      <c r="B36" s="7">
        <v>0</v>
      </c>
      <c r="C36" s="7">
        <v>0</v>
      </c>
      <c r="D36" s="7">
        <v>215652.57251745</v>
      </c>
      <c r="E36" s="22">
        <f t="shared" si="0"/>
        <v>215652.57251745</v>
      </c>
      <c r="F36" s="29"/>
    </row>
    <row r="37" spans="1:6" s="87" customFormat="1" x14ac:dyDescent="0.2">
      <c r="A37" s="4" t="s">
        <v>68</v>
      </c>
      <c r="B37" s="7">
        <v>0</v>
      </c>
      <c r="C37" s="7">
        <v>0</v>
      </c>
      <c r="D37" s="7">
        <v>0</v>
      </c>
      <c r="E37" s="22">
        <f t="shared" si="0"/>
        <v>0</v>
      </c>
      <c r="F37" s="29"/>
    </row>
    <row r="38" spans="1:6" s="87" customFormat="1" x14ac:dyDescent="0.2">
      <c r="A38" s="4" t="s">
        <v>69</v>
      </c>
      <c r="B38" s="7">
        <v>438.26501059999998</v>
      </c>
      <c r="C38" s="7">
        <v>0</v>
      </c>
      <c r="D38" s="7">
        <v>7.4984723400000002</v>
      </c>
      <c r="E38" s="22">
        <f t="shared" si="0"/>
        <v>445.76348293999996</v>
      </c>
      <c r="F38" s="29"/>
    </row>
    <row r="39" spans="1:6" s="23" customFormat="1" x14ac:dyDescent="0.2">
      <c r="A39" s="4" t="s">
        <v>70</v>
      </c>
      <c r="B39" s="7">
        <v>0</v>
      </c>
      <c r="C39" s="7">
        <v>0</v>
      </c>
      <c r="D39" s="7">
        <v>0</v>
      </c>
      <c r="E39" s="22">
        <f t="shared" si="0"/>
        <v>0</v>
      </c>
      <c r="F39" s="22"/>
    </row>
    <row r="40" spans="1:6" s="23" customFormat="1" x14ac:dyDescent="0.2">
      <c r="A40" s="4" t="s">
        <v>71</v>
      </c>
      <c r="B40" s="7">
        <v>0</v>
      </c>
      <c r="C40" s="7">
        <v>0</v>
      </c>
      <c r="D40" s="7">
        <v>8288.8078714799994</v>
      </c>
      <c r="E40" s="22">
        <f t="shared" si="0"/>
        <v>8288.8078714799994</v>
      </c>
      <c r="F40" s="22"/>
    </row>
    <row r="41" spans="1:6" s="87" customFormat="1" x14ac:dyDescent="0.2">
      <c r="A41" s="4" t="s">
        <v>72</v>
      </c>
      <c r="B41" s="7">
        <v>0</v>
      </c>
      <c r="C41" s="7">
        <v>0</v>
      </c>
      <c r="D41" s="7">
        <v>0</v>
      </c>
      <c r="E41" s="22">
        <f t="shared" si="0"/>
        <v>0</v>
      </c>
      <c r="F41" s="29"/>
    </row>
    <row r="42" spans="1:6" s="87" customFormat="1" x14ac:dyDescent="0.2">
      <c r="A42" s="4" t="s">
        <v>73</v>
      </c>
      <c r="B42" s="7">
        <v>114.35878912</v>
      </c>
      <c r="C42" s="7">
        <v>19.42322729</v>
      </c>
      <c r="D42" s="7">
        <v>180319.66018949001</v>
      </c>
      <c r="E42" s="22">
        <f t="shared" si="0"/>
        <v>180453.44220590001</v>
      </c>
      <c r="F42" s="29"/>
    </row>
    <row r="43" spans="1:6" s="23" customFormat="1" x14ac:dyDescent="0.2">
      <c r="A43" s="4" t="s">
        <v>74</v>
      </c>
      <c r="B43" s="7">
        <v>1.234305</v>
      </c>
      <c r="C43" s="7">
        <v>0</v>
      </c>
      <c r="D43" s="7">
        <v>858.26323103000004</v>
      </c>
      <c r="E43" s="22">
        <f t="shared" si="0"/>
        <v>859.49753602999999</v>
      </c>
      <c r="F43" s="22"/>
    </row>
    <row r="44" spans="1:6" s="87" customFormat="1" x14ac:dyDescent="0.2">
      <c r="A44" s="4" t="s">
        <v>75</v>
      </c>
      <c r="B44" s="7">
        <v>0</v>
      </c>
      <c r="C44" s="7">
        <v>0</v>
      </c>
      <c r="D44" s="7">
        <v>0</v>
      </c>
      <c r="E44" s="22">
        <f t="shared" si="0"/>
        <v>0</v>
      </c>
      <c r="F44" s="29"/>
    </row>
    <row r="45" spans="1:6" s="87" customFormat="1" x14ac:dyDescent="0.2">
      <c r="A45" s="10" t="s">
        <v>76</v>
      </c>
      <c r="B45" s="12">
        <v>552.74568719000001</v>
      </c>
      <c r="C45" s="12">
        <v>80.631366119999996</v>
      </c>
      <c r="D45" s="12">
        <v>53059.930805750002</v>
      </c>
      <c r="E45" s="22">
        <f t="shared" si="0"/>
        <v>53693.307859060005</v>
      </c>
      <c r="F45" s="29"/>
    </row>
    <row r="46" spans="1:6" s="23" customFormat="1" x14ac:dyDescent="0.2">
      <c r="A46" s="10" t="s">
        <v>77</v>
      </c>
      <c r="B46" s="12">
        <v>548.11299353000004</v>
      </c>
      <c r="C46" s="12">
        <v>22.34136612</v>
      </c>
      <c r="D46" s="12">
        <v>1322.39918878</v>
      </c>
      <c r="E46" s="22">
        <f t="shared" si="0"/>
        <v>1892.85354843</v>
      </c>
      <c r="F46" s="22"/>
    </row>
    <row r="47" spans="1:6" s="87" customFormat="1" x14ac:dyDescent="0.2">
      <c r="A47" s="4" t="s">
        <v>78</v>
      </c>
      <c r="B47" s="7">
        <v>548.11299353000004</v>
      </c>
      <c r="C47" s="7">
        <v>22.34136612</v>
      </c>
      <c r="D47" s="7">
        <v>1308.03867943</v>
      </c>
      <c r="E47" s="22">
        <f t="shared" si="0"/>
        <v>1878.49303908</v>
      </c>
      <c r="F47" s="29"/>
    </row>
    <row r="48" spans="1:6" s="87" customFormat="1" x14ac:dyDescent="0.2">
      <c r="A48" s="4" t="s">
        <v>79</v>
      </c>
      <c r="B48" s="7">
        <v>0</v>
      </c>
      <c r="C48" s="7">
        <v>0</v>
      </c>
      <c r="D48" s="7">
        <v>14.360509349999999</v>
      </c>
      <c r="E48" s="22">
        <f t="shared" si="0"/>
        <v>14.360509349999999</v>
      </c>
      <c r="F48" s="29"/>
    </row>
    <row r="49" spans="1:9" s="87" customFormat="1" x14ac:dyDescent="0.2">
      <c r="A49" s="10" t="s">
        <v>80</v>
      </c>
      <c r="B49" s="12">
        <v>4.6326936600000002</v>
      </c>
      <c r="C49" s="12">
        <v>58.29</v>
      </c>
      <c r="D49" s="12">
        <v>0</v>
      </c>
      <c r="E49" s="22">
        <f t="shared" si="0"/>
        <v>62.92269366</v>
      </c>
      <c r="F49" s="29"/>
    </row>
    <row r="50" spans="1:9" s="87" customFormat="1" x14ac:dyDescent="0.2">
      <c r="A50" s="4" t="s">
        <v>81</v>
      </c>
      <c r="B50" s="7">
        <v>4.6326936600000002</v>
      </c>
      <c r="C50" s="7">
        <v>0</v>
      </c>
      <c r="D50" s="7">
        <v>0</v>
      </c>
      <c r="E50" s="22">
        <f t="shared" si="0"/>
        <v>4.6326936600000002</v>
      </c>
      <c r="F50" s="29"/>
    </row>
    <row r="51" spans="1:9" s="23" customFormat="1" x14ac:dyDescent="0.2">
      <c r="A51" s="4" t="s">
        <v>82</v>
      </c>
      <c r="B51" s="7">
        <v>0</v>
      </c>
      <c r="C51" s="7">
        <v>58.29</v>
      </c>
      <c r="D51" s="7">
        <v>0</v>
      </c>
      <c r="E51" s="22">
        <f t="shared" si="0"/>
        <v>58.29</v>
      </c>
      <c r="F51" s="22"/>
    </row>
    <row r="52" spans="1:9" s="87" customFormat="1" x14ac:dyDescent="0.2">
      <c r="A52" s="10" t="s">
        <v>83</v>
      </c>
      <c r="B52" s="12">
        <v>0</v>
      </c>
      <c r="C52" s="12">
        <v>0</v>
      </c>
      <c r="D52" s="12">
        <v>51737.531616970002</v>
      </c>
      <c r="E52" s="22">
        <f t="shared" si="0"/>
        <v>51737.531616970002</v>
      </c>
      <c r="F52" s="29"/>
    </row>
    <row r="53" spans="1:9" s="87" customFormat="1" x14ac:dyDescent="0.2">
      <c r="A53" s="4" t="s">
        <v>58</v>
      </c>
      <c r="B53" s="7">
        <v>0</v>
      </c>
      <c r="C53" s="7">
        <v>0</v>
      </c>
      <c r="D53" s="7">
        <v>39662.384830609997</v>
      </c>
      <c r="E53" s="22">
        <f t="shared" si="0"/>
        <v>39662.384830609997</v>
      </c>
      <c r="F53" s="29"/>
    </row>
    <row r="54" spans="1:9" s="87" customFormat="1" x14ac:dyDescent="0.2">
      <c r="A54" s="4" t="s">
        <v>84</v>
      </c>
      <c r="B54" s="7">
        <v>0</v>
      </c>
      <c r="C54" s="7">
        <v>0</v>
      </c>
      <c r="D54" s="7">
        <v>0</v>
      </c>
      <c r="E54" s="22">
        <f t="shared" si="0"/>
        <v>0</v>
      </c>
      <c r="F54" s="187"/>
      <c r="G54" s="188"/>
      <c r="H54" s="188"/>
      <c r="I54" s="188"/>
    </row>
    <row r="55" spans="1:9" x14ac:dyDescent="0.2">
      <c r="A55" s="4" t="s">
        <v>63</v>
      </c>
      <c r="B55" s="7">
        <v>0</v>
      </c>
      <c r="C55" s="7">
        <v>0</v>
      </c>
      <c r="D55" s="7">
        <v>0</v>
      </c>
      <c r="E55" s="22">
        <f t="shared" si="0"/>
        <v>0</v>
      </c>
      <c r="F55" s="52"/>
      <c r="G55" s="52"/>
      <c r="H55" s="52"/>
      <c r="I55" s="52"/>
    </row>
    <row r="56" spans="1:9" x14ac:dyDescent="0.2">
      <c r="A56" s="4" t="s">
        <v>65</v>
      </c>
      <c r="B56" s="7">
        <v>0</v>
      </c>
      <c r="C56" s="7">
        <v>0</v>
      </c>
      <c r="D56" s="7">
        <v>0</v>
      </c>
      <c r="E56" s="22">
        <f t="shared" si="0"/>
        <v>0</v>
      </c>
      <c r="F56" s="52"/>
    </row>
    <row r="57" spans="1:9" x14ac:dyDescent="0.2">
      <c r="A57" s="4" t="s">
        <v>85</v>
      </c>
      <c r="B57" s="7">
        <v>0</v>
      </c>
      <c r="C57" s="7">
        <v>0</v>
      </c>
      <c r="D57" s="7">
        <v>0</v>
      </c>
      <c r="E57" s="22">
        <f t="shared" si="0"/>
        <v>0</v>
      </c>
      <c r="F57" s="52"/>
    </row>
    <row r="58" spans="1:9" x14ac:dyDescent="0.2">
      <c r="A58" s="4" t="s">
        <v>86</v>
      </c>
      <c r="B58" s="7">
        <v>0</v>
      </c>
      <c r="C58" s="7">
        <v>0</v>
      </c>
      <c r="D58" s="7">
        <v>16368</v>
      </c>
      <c r="E58" s="22">
        <f t="shared" si="0"/>
        <v>16368</v>
      </c>
      <c r="F58" s="52"/>
    </row>
    <row r="59" spans="1:9" x14ac:dyDescent="0.2">
      <c r="A59" s="4" t="s">
        <v>67</v>
      </c>
      <c r="B59" s="7">
        <v>0</v>
      </c>
      <c r="C59" s="7">
        <v>0</v>
      </c>
      <c r="D59" s="7">
        <v>23294.384830610001</v>
      </c>
      <c r="E59" s="22">
        <f t="shared" si="0"/>
        <v>23294.384830610001</v>
      </c>
      <c r="F59" s="52"/>
    </row>
    <row r="60" spans="1:9" x14ac:dyDescent="0.2">
      <c r="A60" s="4" t="s">
        <v>87</v>
      </c>
      <c r="B60" s="7">
        <v>0</v>
      </c>
      <c r="C60" s="7">
        <v>0</v>
      </c>
      <c r="D60" s="7">
        <v>0</v>
      </c>
      <c r="E60" s="22">
        <f t="shared" si="0"/>
        <v>0</v>
      </c>
    </row>
    <row r="61" spans="1:9" x14ac:dyDescent="0.2">
      <c r="A61" s="4" t="s">
        <v>69</v>
      </c>
      <c r="B61" s="7">
        <v>0</v>
      </c>
      <c r="C61" s="7">
        <v>0</v>
      </c>
      <c r="D61" s="7">
        <v>0</v>
      </c>
      <c r="E61" s="22">
        <f t="shared" si="0"/>
        <v>0</v>
      </c>
    </row>
    <row r="62" spans="1:9" x14ac:dyDescent="0.2">
      <c r="A62" s="4" t="s">
        <v>71</v>
      </c>
      <c r="B62" s="7">
        <v>0</v>
      </c>
      <c r="C62" s="7">
        <v>0</v>
      </c>
      <c r="D62" s="7">
        <v>0</v>
      </c>
      <c r="E62" s="22">
        <f t="shared" si="0"/>
        <v>0</v>
      </c>
    </row>
    <row r="63" spans="1:9" x14ac:dyDescent="0.2">
      <c r="A63" s="4" t="s">
        <v>72</v>
      </c>
      <c r="B63" s="7">
        <v>0</v>
      </c>
      <c r="C63" s="7">
        <v>0</v>
      </c>
      <c r="D63" s="7">
        <v>0</v>
      </c>
      <c r="E63" s="22">
        <f t="shared" si="0"/>
        <v>0</v>
      </c>
    </row>
    <row r="64" spans="1:9" x14ac:dyDescent="0.2">
      <c r="A64" s="4" t="s">
        <v>88</v>
      </c>
      <c r="B64" s="7">
        <v>0</v>
      </c>
      <c r="C64" s="7">
        <v>0</v>
      </c>
      <c r="D64" s="7">
        <v>0</v>
      </c>
      <c r="E64" s="22">
        <f t="shared" si="0"/>
        <v>0</v>
      </c>
    </row>
    <row r="65" spans="1:5" x14ac:dyDescent="0.2">
      <c r="A65" s="4" t="s">
        <v>73</v>
      </c>
      <c r="B65" s="7">
        <v>0</v>
      </c>
      <c r="C65" s="7">
        <v>0</v>
      </c>
      <c r="D65" s="7">
        <v>12075.146786359999</v>
      </c>
      <c r="E65" s="22">
        <f t="shared" si="0"/>
        <v>12075.146786359999</v>
      </c>
    </row>
    <row r="66" spans="1:5" x14ac:dyDescent="0.2">
      <c r="A66" s="4" t="s">
        <v>74</v>
      </c>
      <c r="B66" s="7">
        <v>0</v>
      </c>
      <c r="C66" s="7">
        <v>0</v>
      </c>
      <c r="D66" s="7">
        <v>0</v>
      </c>
      <c r="E66" s="22">
        <f t="shared" si="0"/>
        <v>0</v>
      </c>
    </row>
    <row r="67" spans="1:5" x14ac:dyDescent="0.2">
      <c r="A67" s="10" t="s">
        <v>89</v>
      </c>
      <c r="B67" s="12">
        <v>3438.5265829300001</v>
      </c>
      <c r="C67" s="12">
        <v>0</v>
      </c>
      <c r="D67" s="12">
        <v>0</v>
      </c>
      <c r="E67" s="22">
        <f t="shared" si="0"/>
        <v>3438.5265829300001</v>
      </c>
    </row>
    <row r="68" spans="1:5" x14ac:dyDescent="0.2">
      <c r="A68" s="4" t="s">
        <v>90</v>
      </c>
      <c r="B68" s="7">
        <v>20794.02453604</v>
      </c>
      <c r="C68" s="7">
        <v>0</v>
      </c>
      <c r="D68" s="7">
        <v>0</v>
      </c>
      <c r="E68" s="22">
        <f t="shared" si="0"/>
        <v>20794.02453604</v>
      </c>
    </row>
    <row r="69" spans="1:5" x14ac:dyDescent="0.2">
      <c r="A69" s="4" t="s">
        <v>91</v>
      </c>
      <c r="B69" s="7">
        <v>17355.49795311</v>
      </c>
      <c r="C69" s="7">
        <v>0</v>
      </c>
      <c r="D69" s="7">
        <v>0</v>
      </c>
      <c r="E69" s="22">
        <f t="shared" si="0"/>
        <v>17355.49795311</v>
      </c>
    </row>
    <row r="70" spans="1:5" ht="13.5" thickBot="1" x14ac:dyDescent="0.25">
      <c r="B70" s="5"/>
      <c r="C70" s="5"/>
      <c r="D70" s="5"/>
    </row>
    <row r="71" spans="1:5"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A66DA-F095-4B6D-B876-5FF387B6C22E}">
  <sheetPr>
    <tabColor rgb="FF00B0F0"/>
  </sheetPr>
  <dimension ref="A18:G71"/>
  <sheetViews>
    <sheetView workbookViewId="0">
      <selection activeCell="A12" sqref="A12"/>
    </sheetView>
  </sheetViews>
  <sheetFormatPr baseColWidth="10" defaultColWidth="11.42578125" defaultRowHeight="15" x14ac:dyDescent="0.25"/>
  <cols>
    <col min="1" max="6" width="11.42578125" style="178"/>
    <col min="7" max="7" width="14.140625" style="178" customWidth="1"/>
    <col min="8" max="16384" width="11.42578125" style="178"/>
  </cols>
  <sheetData>
    <row r="18" spans="1:7" ht="99.75" customHeight="1" x14ac:dyDescent="0.25">
      <c r="A18" s="226" t="s">
        <v>102</v>
      </c>
      <c r="B18" s="226"/>
      <c r="C18" s="226"/>
      <c r="D18" s="226"/>
      <c r="E18" s="226"/>
      <c r="F18" s="226"/>
      <c r="G18" s="226"/>
    </row>
    <row r="20" spans="1:7" ht="46.5" x14ac:dyDescent="0.7">
      <c r="A20" s="223"/>
      <c r="B20" s="223"/>
      <c r="C20" s="223"/>
      <c r="D20" s="223"/>
      <c r="E20" s="223"/>
      <c r="F20" s="223"/>
      <c r="G20" s="223"/>
    </row>
    <row r="71" spans="2:2" x14ac:dyDescent="0.25">
      <c r="B71" s="179"/>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9BF2-792D-4BFF-88EF-E50C9519EAA3}">
  <sheetPr>
    <tabColor theme="9" tint="0.39997558519241921"/>
  </sheetPr>
  <dimension ref="A1:M78"/>
  <sheetViews>
    <sheetView showGridLines="0" defaultGridColor="0" topLeftCell="A4" colorId="60" workbookViewId="0">
      <selection activeCell="A12" sqref="A12:F69"/>
    </sheetView>
  </sheetViews>
  <sheetFormatPr baseColWidth="10" defaultColWidth="11.42578125" defaultRowHeight="12.75" x14ac:dyDescent="0.2"/>
  <cols>
    <col min="1" max="1" width="57" style="181" customWidth="1"/>
    <col min="2" max="3" width="11.85546875" style="181" customWidth="1"/>
    <col min="4" max="6" width="12.85546875" style="181" customWidth="1"/>
    <col min="7" max="7" width="11.42578125" style="181"/>
    <col min="8" max="8" width="14.140625" style="181" customWidth="1"/>
    <col min="9" max="9" width="13.5703125" style="181" customWidth="1"/>
    <col min="10" max="16384" width="11.42578125" style="181"/>
  </cols>
  <sheetData>
    <row r="1" spans="1:13" x14ac:dyDescent="0.2">
      <c r="A1" s="180" t="s">
        <v>0</v>
      </c>
    </row>
    <row r="2" spans="1:13" x14ac:dyDescent="0.2">
      <c r="A2" s="180" t="s">
        <v>2</v>
      </c>
    </row>
    <row r="3" spans="1:13" x14ac:dyDescent="0.2">
      <c r="A3" s="180" t="s">
        <v>3</v>
      </c>
    </row>
    <row r="5" spans="1:13" x14ac:dyDescent="0.2">
      <c r="A5" s="224" t="s">
        <v>92</v>
      </c>
      <c r="B5" s="224"/>
      <c r="C5" s="224"/>
      <c r="D5" s="224"/>
      <c r="E5" s="224"/>
      <c r="F5" s="224"/>
      <c r="G5" s="186"/>
      <c r="H5" s="186"/>
    </row>
    <row r="6" spans="1:13" x14ac:dyDescent="0.2">
      <c r="A6" s="224" t="s">
        <v>102</v>
      </c>
      <c r="B6" s="224"/>
      <c r="C6" s="224"/>
      <c r="D6" s="224"/>
      <c r="E6" s="224"/>
      <c r="F6" s="224"/>
      <c r="G6" s="186"/>
      <c r="H6" s="186"/>
    </row>
    <row r="7" spans="1:13" x14ac:dyDescent="0.2">
      <c r="A7" s="224">
        <v>2021</v>
      </c>
      <c r="B7" s="224"/>
      <c r="C7" s="224"/>
      <c r="D7" s="224"/>
      <c r="E7" s="224"/>
      <c r="F7" s="224"/>
      <c r="G7" s="186"/>
      <c r="H7" s="186"/>
    </row>
    <row r="8" spans="1:13" x14ac:dyDescent="0.2">
      <c r="A8" s="224" t="s">
        <v>6</v>
      </c>
      <c r="B8" s="224"/>
      <c r="C8" s="224"/>
      <c r="D8" s="224"/>
      <c r="E8" s="224"/>
      <c r="F8" s="224"/>
      <c r="G8" s="186"/>
      <c r="H8" s="186"/>
    </row>
    <row r="9" spans="1:13" ht="13.5" thickBot="1" x14ac:dyDescent="0.25"/>
    <row r="10" spans="1:13" ht="55.5" customHeight="1" thickTop="1" thickBot="1" x14ac:dyDescent="0.25">
      <c r="A10" s="182" t="s">
        <v>1</v>
      </c>
      <c r="B10" s="182" t="s">
        <v>29</v>
      </c>
      <c r="C10" s="182" t="s">
        <v>30</v>
      </c>
      <c r="D10" s="182" t="s">
        <v>31</v>
      </c>
      <c r="E10" s="182" t="s">
        <v>32</v>
      </c>
      <c r="F10" s="182" t="s">
        <v>42</v>
      </c>
      <c r="G10" s="183"/>
      <c r="H10" s="183"/>
      <c r="I10" s="183"/>
    </row>
    <row r="11" spans="1:13" s="23" customFormat="1" ht="13.5" thickTop="1" x14ac:dyDescent="0.2">
      <c r="A11" s="184"/>
      <c r="B11" s="22"/>
      <c r="C11" s="22"/>
      <c r="D11" s="22"/>
      <c r="E11" s="22"/>
      <c r="F11" s="22"/>
      <c r="G11" s="22"/>
      <c r="H11" s="22"/>
      <c r="I11" s="22"/>
    </row>
    <row r="12" spans="1:13" s="23" customFormat="1" x14ac:dyDescent="0.2">
      <c r="A12" s="10" t="s">
        <v>46</v>
      </c>
      <c r="B12" s="12">
        <v>2576193.6634996198</v>
      </c>
      <c r="C12" s="12">
        <v>345929.06195851002</v>
      </c>
      <c r="D12" s="12">
        <v>15121.371546840001</v>
      </c>
      <c r="E12" s="12">
        <v>208297.02084965989</v>
      </c>
      <c r="F12" s="22">
        <f>SUM(B12:E12)</f>
        <v>3145541.1178546296</v>
      </c>
      <c r="G12" s="22"/>
      <c r="H12" s="22"/>
      <c r="I12" s="22"/>
    </row>
    <row r="13" spans="1:13" s="23" customFormat="1" x14ac:dyDescent="0.2">
      <c r="A13" s="10" t="s">
        <v>47</v>
      </c>
      <c r="B13" s="12">
        <v>2580729.1479093102</v>
      </c>
      <c r="C13" s="12">
        <v>345936.47181448998</v>
      </c>
      <c r="D13" s="12">
        <v>15121.371546840001</v>
      </c>
      <c r="E13" s="12">
        <v>209740.13686595991</v>
      </c>
      <c r="F13" s="22">
        <f t="shared" ref="F13:F69" si="0">SUM(B13:E13)</f>
        <v>3151527.1281365999</v>
      </c>
      <c r="G13" s="22"/>
      <c r="H13" s="22"/>
      <c r="I13" s="22"/>
      <c r="J13" s="22"/>
      <c r="K13" s="22"/>
      <c r="L13" s="22"/>
      <c r="M13" s="22"/>
    </row>
    <row r="14" spans="1:13" s="87" customFormat="1" x14ac:dyDescent="0.2">
      <c r="A14" s="10" t="s">
        <v>48</v>
      </c>
      <c r="B14" s="12">
        <v>2580610.6695675598</v>
      </c>
      <c r="C14" s="12">
        <v>336887.66781299497</v>
      </c>
      <c r="D14" s="12">
        <v>10286.26699104</v>
      </c>
      <c r="E14" s="12">
        <v>197346.4968461899</v>
      </c>
      <c r="F14" s="22">
        <f t="shared" si="0"/>
        <v>3125131.1012177849</v>
      </c>
      <c r="G14" s="29"/>
      <c r="H14" s="29"/>
      <c r="I14" s="29"/>
      <c r="J14" s="29"/>
      <c r="K14" s="29"/>
      <c r="L14" s="29"/>
      <c r="M14" s="29"/>
    </row>
    <row r="15" spans="1:13" s="87" customFormat="1" x14ac:dyDescent="0.2">
      <c r="A15" s="4" t="s">
        <v>49</v>
      </c>
      <c r="B15" s="7">
        <v>6296.0734488400003</v>
      </c>
      <c r="C15" s="7">
        <v>37828.051413570996</v>
      </c>
      <c r="D15" s="7">
        <v>5295.3213179100003</v>
      </c>
      <c r="E15" s="7">
        <v>13261.452446484</v>
      </c>
      <c r="F15" s="22">
        <f t="shared" si="0"/>
        <v>62680.898626804992</v>
      </c>
      <c r="G15" s="29"/>
      <c r="H15" s="29"/>
      <c r="I15" s="29"/>
    </row>
    <row r="16" spans="1:13" s="87" customFormat="1" x14ac:dyDescent="0.2">
      <c r="A16" s="4" t="s">
        <v>50</v>
      </c>
      <c r="B16" s="7">
        <v>86136.567133999997</v>
      </c>
      <c r="C16" s="7">
        <v>5041.2564515519998</v>
      </c>
      <c r="D16" s="7">
        <v>938.17271646999995</v>
      </c>
      <c r="E16" s="7">
        <v>2039.9242796999999</v>
      </c>
      <c r="F16" s="22">
        <f t="shared" si="0"/>
        <v>94155.920581722006</v>
      </c>
      <c r="G16" s="29"/>
      <c r="H16" s="29"/>
      <c r="I16" s="29"/>
    </row>
    <row r="17" spans="1:9" s="87" customFormat="1" x14ac:dyDescent="0.2">
      <c r="A17" s="4" t="s">
        <v>51</v>
      </c>
      <c r="B17" s="7">
        <v>0</v>
      </c>
      <c r="C17" s="7">
        <v>0</v>
      </c>
      <c r="D17" s="7">
        <v>229.84843961999999</v>
      </c>
      <c r="E17" s="7">
        <v>211.76031544</v>
      </c>
      <c r="F17" s="22">
        <f t="shared" si="0"/>
        <v>441.60875506000002</v>
      </c>
      <c r="G17" s="29"/>
      <c r="H17" s="29"/>
      <c r="I17" s="29"/>
    </row>
    <row r="18" spans="1:9" s="87" customFormat="1" x14ac:dyDescent="0.2">
      <c r="A18" s="4" t="s">
        <v>52</v>
      </c>
      <c r="B18" s="7">
        <v>86136.567133999997</v>
      </c>
      <c r="C18" s="7">
        <v>5059.1144039119999</v>
      </c>
      <c r="D18" s="7">
        <v>20352.21317685</v>
      </c>
      <c r="E18" s="7">
        <v>73362.098649812004</v>
      </c>
      <c r="F18" s="22">
        <f t="shared" si="0"/>
        <v>184909.99336457398</v>
      </c>
      <c r="G18" s="29"/>
      <c r="H18" s="29"/>
      <c r="I18" s="29"/>
    </row>
    <row r="19" spans="1:9" s="87" customFormat="1" x14ac:dyDescent="0.2">
      <c r="A19" s="4" t="s">
        <v>53</v>
      </c>
      <c r="B19" s="7">
        <v>8316.50309509</v>
      </c>
      <c r="C19" s="7">
        <v>39198.592461082</v>
      </c>
      <c r="D19" s="7">
        <v>3461.6184612100001</v>
      </c>
      <c r="E19" s="7">
        <v>13012.829686108</v>
      </c>
      <c r="F19" s="22">
        <f t="shared" si="0"/>
        <v>63989.543703490002</v>
      </c>
      <c r="G19" s="29"/>
      <c r="H19" s="29"/>
      <c r="I19" s="29"/>
    </row>
    <row r="20" spans="1:9" s="23" customFormat="1" x14ac:dyDescent="0.2">
      <c r="A20" s="10" t="s">
        <v>54</v>
      </c>
      <c r="B20" s="12">
        <v>11292.428138789999</v>
      </c>
      <c r="C20" s="12">
        <v>121.985375703</v>
      </c>
      <c r="D20" s="12">
        <v>0</v>
      </c>
      <c r="E20" s="12">
        <v>6.8996618500000002</v>
      </c>
      <c r="F20" s="22">
        <f t="shared" si="0"/>
        <v>11421.313176342999</v>
      </c>
      <c r="G20" s="22"/>
      <c r="H20" s="22"/>
      <c r="I20" s="22"/>
    </row>
    <row r="21" spans="1:9" s="23" customFormat="1" x14ac:dyDescent="0.2">
      <c r="A21" s="10" t="s">
        <v>55</v>
      </c>
      <c r="B21" s="12">
        <v>11292.428138789999</v>
      </c>
      <c r="C21" s="12">
        <v>121.985375703</v>
      </c>
      <c r="D21" s="12">
        <v>0</v>
      </c>
      <c r="E21" s="12">
        <v>6.8996618500000002</v>
      </c>
      <c r="F21" s="22">
        <f t="shared" si="0"/>
        <v>11421.313176342999</v>
      </c>
      <c r="G21" s="22"/>
      <c r="H21" s="22"/>
      <c r="I21" s="22"/>
    </row>
    <row r="22" spans="1:9" s="87" customFormat="1" x14ac:dyDescent="0.2">
      <c r="A22" s="4" t="s">
        <v>44</v>
      </c>
      <c r="B22" s="7">
        <v>0</v>
      </c>
      <c r="C22" s="7">
        <v>0</v>
      </c>
      <c r="D22" s="7">
        <v>0</v>
      </c>
      <c r="E22" s="7">
        <v>0</v>
      </c>
      <c r="F22" s="22">
        <f t="shared" si="0"/>
        <v>0</v>
      </c>
      <c r="G22" s="29"/>
      <c r="H22" s="29"/>
      <c r="I22" s="29"/>
    </row>
    <row r="23" spans="1:9" s="87" customFormat="1" x14ac:dyDescent="0.2">
      <c r="A23" s="4" t="s">
        <v>43</v>
      </c>
      <c r="B23" s="7">
        <v>0</v>
      </c>
      <c r="C23" s="7">
        <v>0</v>
      </c>
      <c r="D23" s="7">
        <v>0</v>
      </c>
      <c r="E23" s="7">
        <v>0</v>
      </c>
      <c r="F23" s="22">
        <f t="shared" si="0"/>
        <v>0</v>
      </c>
      <c r="G23" s="29"/>
      <c r="H23" s="29"/>
      <c r="I23" s="29"/>
    </row>
    <row r="24" spans="1:9" s="87" customFormat="1" x14ac:dyDescent="0.2">
      <c r="A24" s="4" t="s">
        <v>45</v>
      </c>
      <c r="B24" s="7">
        <v>11292.428138789999</v>
      </c>
      <c r="C24" s="7">
        <v>121.985375703</v>
      </c>
      <c r="D24" s="7">
        <v>0</v>
      </c>
      <c r="E24" s="7">
        <v>6.8996618500000002</v>
      </c>
      <c r="F24" s="22">
        <f t="shared" si="0"/>
        <v>11421.313176342999</v>
      </c>
      <c r="G24" s="29"/>
      <c r="H24" s="29"/>
      <c r="I24" s="29"/>
    </row>
    <row r="25" spans="1:9" s="87" customFormat="1" x14ac:dyDescent="0.2">
      <c r="A25" s="4" t="s">
        <v>56</v>
      </c>
      <c r="B25" s="7">
        <v>0</v>
      </c>
      <c r="C25" s="7">
        <v>0</v>
      </c>
      <c r="D25" s="7">
        <v>0</v>
      </c>
      <c r="E25" s="7">
        <v>0</v>
      </c>
      <c r="F25" s="22">
        <f t="shared" si="0"/>
        <v>0</v>
      </c>
      <c r="G25" s="29"/>
      <c r="H25" s="29"/>
      <c r="I25" s="29"/>
    </row>
    <row r="26" spans="1:9" s="23" customFormat="1" x14ac:dyDescent="0.2">
      <c r="A26" s="10" t="s">
        <v>57</v>
      </c>
      <c r="B26" s="12">
        <v>2468569.0977508398</v>
      </c>
      <c r="C26" s="12">
        <v>254697.782111087</v>
      </c>
      <c r="D26" s="12">
        <v>591.15449545000001</v>
      </c>
      <c r="E26" s="12">
        <v>169025.39077204789</v>
      </c>
      <c r="F26" s="22">
        <f t="shared" si="0"/>
        <v>2892883.4251294248</v>
      </c>
      <c r="G26" s="22"/>
      <c r="H26" s="22"/>
      <c r="I26" s="22"/>
    </row>
    <row r="27" spans="1:9" s="87" customFormat="1" x14ac:dyDescent="0.2">
      <c r="A27" s="4" t="s">
        <v>58</v>
      </c>
      <c r="B27" s="7">
        <v>174900.90578073001</v>
      </c>
      <c r="C27" s="7">
        <v>1492.64627737</v>
      </c>
      <c r="D27" s="7">
        <v>46.772246969999998</v>
      </c>
      <c r="E27" s="7">
        <v>421.94680205999998</v>
      </c>
      <c r="F27" s="22">
        <f t="shared" si="0"/>
        <v>176862.27110713001</v>
      </c>
      <c r="G27" s="29"/>
      <c r="H27" s="29"/>
      <c r="I27" s="29"/>
    </row>
    <row r="28" spans="1:9" s="87" customFormat="1" x14ac:dyDescent="0.2">
      <c r="A28" s="4" t="s">
        <v>59</v>
      </c>
      <c r="B28" s="7">
        <v>0</v>
      </c>
      <c r="C28" s="7">
        <v>0</v>
      </c>
      <c r="D28" s="7">
        <v>0</v>
      </c>
      <c r="E28" s="7">
        <v>0</v>
      </c>
      <c r="F28" s="22">
        <f t="shared" si="0"/>
        <v>0</v>
      </c>
      <c r="G28" s="29"/>
      <c r="H28" s="29"/>
      <c r="I28" s="29"/>
    </row>
    <row r="29" spans="1:9" s="87" customFormat="1" x14ac:dyDescent="0.2">
      <c r="A29" s="4" t="s">
        <v>60</v>
      </c>
      <c r="B29" s="7">
        <v>0</v>
      </c>
      <c r="C29" s="7">
        <v>0</v>
      </c>
      <c r="D29" s="7">
        <v>0</v>
      </c>
      <c r="E29" s="7">
        <v>0</v>
      </c>
      <c r="F29" s="22">
        <f t="shared" si="0"/>
        <v>0</v>
      </c>
      <c r="G29" s="29"/>
      <c r="H29" s="29"/>
      <c r="I29" s="29"/>
    </row>
    <row r="30" spans="1:9" s="87" customFormat="1" x14ac:dyDescent="0.2">
      <c r="A30" s="4" t="s">
        <v>61</v>
      </c>
      <c r="B30" s="7">
        <v>0</v>
      </c>
      <c r="C30" s="7">
        <v>0</v>
      </c>
      <c r="D30" s="7">
        <v>0</v>
      </c>
      <c r="E30" s="7">
        <v>0</v>
      </c>
      <c r="F30" s="22">
        <f t="shared" si="0"/>
        <v>0</v>
      </c>
      <c r="G30" s="29"/>
      <c r="H30" s="29"/>
      <c r="I30" s="29"/>
    </row>
    <row r="31" spans="1:9" s="87" customFormat="1" x14ac:dyDescent="0.2">
      <c r="A31" s="4" t="s">
        <v>62</v>
      </c>
      <c r="B31" s="7">
        <v>0</v>
      </c>
      <c r="C31" s="7">
        <v>0</v>
      </c>
      <c r="D31" s="7">
        <v>0</v>
      </c>
      <c r="E31" s="7">
        <v>0</v>
      </c>
      <c r="F31" s="22">
        <f t="shared" si="0"/>
        <v>0</v>
      </c>
      <c r="G31" s="29"/>
      <c r="H31" s="29"/>
      <c r="I31" s="29"/>
    </row>
    <row r="32" spans="1:9" s="87" customFormat="1" x14ac:dyDescent="0.2">
      <c r="A32" s="4" t="s">
        <v>63</v>
      </c>
      <c r="B32" s="7">
        <v>0</v>
      </c>
      <c r="C32" s="7">
        <v>0</v>
      </c>
      <c r="D32" s="7">
        <v>0</v>
      </c>
      <c r="E32" s="7">
        <v>0</v>
      </c>
      <c r="F32" s="22">
        <f t="shared" si="0"/>
        <v>0</v>
      </c>
      <c r="G32" s="29"/>
      <c r="H32" s="29"/>
      <c r="I32" s="29"/>
    </row>
    <row r="33" spans="1:9" s="87" customFormat="1" x14ac:dyDescent="0.2">
      <c r="A33" s="4" t="s">
        <v>64</v>
      </c>
      <c r="B33" s="7">
        <v>0</v>
      </c>
      <c r="C33" s="7">
        <v>0</v>
      </c>
      <c r="D33" s="7">
        <v>0</v>
      </c>
      <c r="E33" s="7">
        <v>0</v>
      </c>
      <c r="F33" s="22">
        <f t="shared" si="0"/>
        <v>0</v>
      </c>
      <c r="G33" s="29"/>
      <c r="H33" s="29"/>
      <c r="I33" s="29"/>
    </row>
    <row r="34" spans="1:9" s="87" customFormat="1" x14ac:dyDescent="0.2">
      <c r="A34" s="4" t="s">
        <v>65</v>
      </c>
      <c r="B34" s="7">
        <v>0</v>
      </c>
      <c r="C34" s="7">
        <v>0</v>
      </c>
      <c r="D34" s="7">
        <v>0</v>
      </c>
      <c r="E34" s="7">
        <v>0</v>
      </c>
      <c r="F34" s="22">
        <f t="shared" si="0"/>
        <v>0</v>
      </c>
      <c r="G34" s="29"/>
      <c r="H34" s="29"/>
      <c r="I34" s="29"/>
    </row>
    <row r="35" spans="1:9" s="87" customFormat="1" x14ac:dyDescent="0.2">
      <c r="A35" s="4" t="s">
        <v>66</v>
      </c>
      <c r="B35" s="7">
        <v>0</v>
      </c>
      <c r="C35" s="7">
        <v>0</v>
      </c>
      <c r="D35" s="7">
        <v>0</v>
      </c>
      <c r="E35" s="7">
        <v>0</v>
      </c>
      <c r="F35" s="22">
        <f t="shared" si="0"/>
        <v>0</v>
      </c>
      <c r="G35" s="29"/>
      <c r="H35" s="29"/>
      <c r="I35" s="29"/>
    </row>
    <row r="36" spans="1:9" s="87" customFormat="1" x14ac:dyDescent="0.2">
      <c r="A36" s="4" t="s">
        <v>67</v>
      </c>
      <c r="B36" s="7">
        <v>0</v>
      </c>
      <c r="C36" s="7">
        <v>0</v>
      </c>
      <c r="D36" s="7">
        <v>0</v>
      </c>
      <c r="E36" s="7">
        <v>5.6649999600000003</v>
      </c>
      <c r="F36" s="22">
        <f t="shared" si="0"/>
        <v>5.6649999600000003</v>
      </c>
      <c r="G36" s="29"/>
      <c r="H36" s="29"/>
      <c r="I36" s="29"/>
    </row>
    <row r="37" spans="1:9" s="87" customFormat="1" x14ac:dyDescent="0.2">
      <c r="A37" s="4" t="s">
        <v>68</v>
      </c>
      <c r="B37" s="7">
        <v>0</v>
      </c>
      <c r="C37" s="7">
        <v>1257.57642747</v>
      </c>
      <c r="D37" s="7">
        <v>0</v>
      </c>
      <c r="E37" s="7">
        <v>1257.57642747</v>
      </c>
      <c r="F37" s="22">
        <f t="shared" si="0"/>
        <v>2515.15285494</v>
      </c>
      <c r="G37" s="29"/>
      <c r="H37" s="29"/>
      <c r="I37" s="29"/>
    </row>
    <row r="38" spans="1:9" s="87" customFormat="1" x14ac:dyDescent="0.2">
      <c r="A38" s="4" t="s">
        <v>69</v>
      </c>
      <c r="B38" s="7">
        <v>0</v>
      </c>
      <c r="C38" s="7">
        <v>235.06984990000001</v>
      </c>
      <c r="D38" s="7">
        <v>46.772246969999998</v>
      </c>
      <c r="E38" s="7">
        <v>321.60681399999999</v>
      </c>
      <c r="F38" s="22">
        <f t="shared" si="0"/>
        <v>603.44891086999996</v>
      </c>
      <c r="G38" s="29"/>
      <c r="H38" s="29"/>
      <c r="I38" s="29"/>
    </row>
    <row r="39" spans="1:9" s="87" customFormat="1" x14ac:dyDescent="0.2">
      <c r="A39" s="4" t="s">
        <v>70</v>
      </c>
      <c r="B39" s="7">
        <v>0</v>
      </c>
      <c r="C39" s="7">
        <v>0</v>
      </c>
      <c r="D39" s="7">
        <v>0</v>
      </c>
      <c r="E39" s="7">
        <v>0</v>
      </c>
      <c r="F39" s="22">
        <f t="shared" si="0"/>
        <v>0</v>
      </c>
      <c r="G39" s="29"/>
      <c r="H39" s="29"/>
      <c r="I39" s="29"/>
    </row>
    <row r="40" spans="1:9" s="87" customFormat="1" x14ac:dyDescent="0.2">
      <c r="A40" s="4" t="s">
        <v>71</v>
      </c>
      <c r="B40" s="7">
        <v>174900.90578073001</v>
      </c>
      <c r="C40" s="7">
        <v>0</v>
      </c>
      <c r="D40" s="7">
        <v>0</v>
      </c>
      <c r="E40" s="7">
        <v>175230.65061873</v>
      </c>
      <c r="F40" s="22">
        <f t="shared" si="0"/>
        <v>350131.55639946001</v>
      </c>
      <c r="G40" s="29"/>
      <c r="H40" s="29"/>
      <c r="I40" s="29"/>
    </row>
    <row r="41" spans="1:9" s="87" customFormat="1" x14ac:dyDescent="0.2">
      <c r="A41" s="4" t="s">
        <v>72</v>
      </c>
      <c r="B41" s="7">
        <v>0</v>
      </c>
      <c r="C41" s="7">
        <v>0</v>
      </c>
      <c r="D41" s="7">
        <v>0</v>
      </c>
      <c r="E41" s="7">
        <v>0</v>
      </c>
      <c r="F41" s="22">
        <f t="shared" si="0"/>
        <v>0</v>
      </c>
      <c r="G41" s="29"/>
      <c r="H41" s="29"/>
      <c r="I41" s="29"/>
    </row>
    <row r="42" spans="1:9" s="87" customFormat="1" x14ac:dyDescent="0.2">
      <c r="A42" s="4" t="s">
        <v>73</v>
      </c>
      <c r="B42" s="7">
        <v>2293668.1919701099</v>
      </c>
      <c r="C42" s="7">
        <v>253205.13583371701</v>
      </c>
      <c r="D42" s="7">
        <v>528.93889848000003</v>
      </c>
      <c r="E42" s="7">
        <v>168581.67166406789</v>
      </c>
      <c r="F42" s="22">
        <f t="shared" si="0"/>
        <v>2715983.9383663749</v>
      </c>
      <c r="G42" s="29"/>
      <c r="H42" s="29"/>
      <c r="I42" s="29"/>
    </row>
    <row r="43" spans="1:9" s="87" customFormat="1" x14ac:dyDescent="0.2">
      <c r="A43" s="4" t="s">
        <v>74</v>
      </c>
      <c r="B43" s="7">
        <v>0</v>
      </c>
      <c r="C43" s="7">
        <v>0</v>
      </c>
      <c r="D43" s="7">
        <v>15.443350000000001</v>
      </c>
      <c r="E43" s="7">
        <v>21.772305920000001</v>
      </c>
      <c r="F43" s="22">
        <f t="shared" si="0"/>
        <v>37.215655920000003</v>
      </c>
      <c r="G43" s="29"/>
      <c r="H43" s="29"/>
      <c r="I43" s="29"/>
    </row>
    <row r="44" spans="1:9" s="87" customFormat="1" x14ac:dyDescent="0.2">
      <c r="A44" s="4" t="s">
        <v>75</v>
      </c>
      <c r="B44" s="7">
        <v>0</v>
      </c>
      <c r="C44" s="7">
        <v>0</v>
      </c>
      <c r="D44" s="7">
        <v>0</v>
      </c>
      <c r="E44" s="7">
        <v>0</v>
      </c>
      <c r="F44" s="22">
        <f t="shared" si="0"/>
        <v>0</v>
      </c>
      <c r="G44" s="29"/>
      <c r="H44" s="29"/>
      <c r="I44" s="29"/>
    </row>
    <row r="45" spans="1:9" s="23" customFormat="1" x14ac:dyDescent="0.2">
      <c r="A45" s="10" t="s">
        <v>76</v>
      </c>
      <c r="B45" s="12">
        <v>118.47834175</v>
      </c>
      <c r="C45" s="12">
        <v>9048.8040014950002</v>
      </c>
      <c r="D45" s="12">
        <v>4835.1045557999996</v>
      </c>
      <c r="E45" s="12">
        <v>12393.64001977</v>
      </c>
      <c r="F45" s="22">
        <f t="shared" si="0"/>
        <v>26396.026918814998</v>
      </c>
      <c r="G45" s="22"/>
      <c r="H45" s="22"/>
      <c r="I45" s="22"/>
    </row>
    <row r="46" spans="1:9" s="23" customFormat="1" x14ac:dyDescent="0.2">
      <c r="A46" s="10" t="s">
        <v>77</v>
      </c>
      <c r="B46" s="12">
        <v>118.47834175</v>
      </c>
      <c r="C46" s="12">
        <v>2503.4275424950001</v>
      </c>
      <c r="D46" s="12">
        <v>2371.28004091</v>
      </c>
      <c r="E46" s="12">
        <v>7597.3039597699999</v>
      </c>
      <c r="F46" s="22">
        <f t="shared" si="0"/>
        <v>12590.489884924998</v>
      </c>
      <c r="G46" s="22"/>
      <c r="H46" s="22"/>
      <c r="I46" s="22"/>
    </row>
    <row r="47" spans="1:9" s="87" customFormat="1" x14ac:dyDescent="0.2">
      <c r="A47" s="4" t="s">
        <v>78</v>
      </c>
      <c r="B47" s="7">
        <v>118.47834175</v>
      </c>
      <c r="C47" s="7">
        <v>1681.0726499049999</v>
      </c>
      <c r="D47" s="7">
        <v>275.54656901999999</v>
      </c>
      <c r="E47" s="7">
        <v>772.80665277000003</v>
      </c>
      <c r="F47" s="22">
        <f t="shared" si="0"/>
        <v>2847.9042134450001</v>
      </c>
      <c r="G47" s="29"/>
      <c r="H47" s="29"/>
      <c r="I47" s="29"/>
    </row>
    <row r="48" spans="1:9" s="87" customFormat="1" x14ac:dyDescent="0.2">
      <c r="A48" s="4" t="s">
        <v>79</v>
      </c>
      <c r="B48" s="7">
        <v>0</v>
      </c>
      <c r="C48" s="7">
        <v>822.35489258999996</v>
      </c>
      <c r="D48" s="7">
        <v>2095.7334718900001</v>
      </c>
      <c r="E48" s="7">
        <v>6824.4973069999996</v>
      </c>
      <c r="F48" s="22">
        <f t="shared" si="0"/>
        <v>9742.5856714799993</v>
      </c>
      <c r="G48" s="29"/>
      <c r="H48" s="29"/>
      <c r="I48" s="29"/>
    </row>
    <row r="49" spans="1:9" s="23" customFormat="1" x14ac:dyDescent="0.2">
      <c r="A49" s="10" t="s">
        <v>80</v>
      </c>
      <c r="B49" s="12">
        <v>0</v>
      </c>
      <c r="C49" s="12">
        <v>0</v>
      </c>
      <c r="D49" s="12">
        <v>0</v>
      </c>
      <c r="E49" s="12">
        <v>0</v>
      </c>
      <c r="F49" s="22">
        <f t="shared" si="0"/>
        <v>0</v>
      </c>
      <c r="G49" s="22"/>
      <c r="H49" s="22"/>
      <c r="I49" s="22"/>
    </row>
    <row r="50" spans="1:9" s="87" customFormat="1" x14ac:dyDescent="0.2">
      <c r="A50" s="4" t="s">
        <v>81</v>
      </c>
      <c r="B50" s="7">
        <v>0</v>
      </c>
      <c r="C50" s="7">
        <v>0</v>
      </c>
      <c r="D50" s="7">
        <v>0</v>
      </c>
      <c r="E50" s="7">
        <v>0</v>
      </c>
      <c r="F50" s="22">
        <f t="shared" si="0"/>
        <v>0</v>
      </c>
      <c r="G50" s="29"/>
      <c r="H50" s="29"/>
      <c r="I50" s="29"/>
    </row>
    <row r="51" spans="1:9" s="87" customFormat="1" x14ac:dyDescent="0.2">
      <c r="A51" s="4" t="s">
        <v>82</v>
      </c>
      <c r="B51" s="7">
        <v>0</v>
      </c>
      <c r="C51" s="7">
        <v>0</v>
      </c>
      <c r="D51" s="7">
        <v>0</v>
      </c>
      <c r="E51" s="7">
        <v>0</v>
      </c>
      <c r="F51" s="22">
        <f t="shared" si="0"/>
        <v>0</v>
      </c>
      <c r="G51" s="29"/>
      <c r="H51" s="29"/>
      <c r="I51" s="29"/>
    </row>
    <row r="52" spans="1:9" s="23" customFormat="1" x14ac:dyDescent="0.2">
      <c r="A52" s="10" t="s">
        <v>83</v>
      </c>
      <c r="B52" s="12">
        <v>0</v>
      </c>
      <c r="C52" s="12">
        <v>6545.3764590000001</v>
      </c>
      <c r="D52" s="12">
        <v>2463.82451489</v>
      </c>
      <c r="E52" s="12">
        <v>4796.3360599999996</v>
      </c>
      <c r="F52" s="22">
        <f t="shared" si="0"/>
        <v>13805.537033889999</v>
      </c>
      <c r="G52" s="22"/>
      <c r="H52" s="22"/>
      <c r="I52" s="22"/>
    </row>
    <row r="53" spans="1:9" s="87" customFormat="1" x14ac:dyDescent="0.2">
      <c r="A53" s="4" t="s">
        <v>58</v>
      </c>
      <c r="B53" s="7">
        <v>0</v>
      </c>
      <c r="C53" s="7">
        <v>0</v>
      </c>
      <c r="D53" s="7">
        <v>0</v>
      </c>
      <c r="E53" s="7">
        <v>0</v>
      </c>
      <c r="F53" s="22">
        <f t="shared" si="0"/>
        <v>0</v>
      </c>
      <c r="G53" s="29"/>
      <c r="H53" s="29"/>
      <c r="I53" s="29"/>
    </row>
    <row r="54" spans="1:9" s="87" customFormat="1" x14ac:dyDescent="0.2">
      <c r="A54" s="4" t="s">
        <v>84</v>
      </c>
      <c r="B54" s="7">
        <v>0</v>
      </c>
      <c r="C54" s="7">
        <v>0</v>
      </c>
      <c r="D54" s="7">
        <v>0</v>
      </c>
      <c r="E54" s="7">
        <v>0</v>
      </c>
      <c r="F54" s="22">
        <f t="shared" si="0"/>
        <v>0</v>
      </c>
      <c r="G54" s="29"/>
      <c r="H54" s="29"/>
      <c r="I54" s="29"/>
    </row>
    <row r="55" spans="1:9" s="87" customFormat="1" x14ac:dyDescent="0.2">
      <c r="A55" s="4" t="s">
        <v>63</v>
      </c>
      <c r="B55" s="7">
        <v>0</v>
      </c>
      <c r="C55" s="7">
        <v>0</v>
      </c>
      <c r="D55" s="7">
        <v>0</v>
      </c>
      <c r="E55" s="7">
        <v>0</v>
      </c>
      <c r="F55" s="22">
        <f t="shared" si="0"/>
        <v>0</v>
      </c>
      <c r="G55" s="29"/>
      <c r="H55" s="29"/>
      <c r="I55" s="29"/>
    </row>
    <row r="56" spans="1:9" s="87" customFormat="1" x14ac:dyDescent="0.2">
      <c r="A56" s="4" t="s">
        <v>65</v>
      </c>
      <c r="B56" s="7">
        <v>0</v>
      </c>
      <c r="C56" s="7">
        <v>0</v>
      </c>
      <c r="D56" s="7">
        <v>0</v>
      </c>
      <c r="E56" s="7">
        <v>0</v>
      </c>
      <c r="F56" s="22">
        <f t="shared" si="0"/>
        <v>0</v>
      </c>
      <c r="G56" s="29"/>
      <c r="H56" s="29"/>
      <c r="I56" s="29"/>
    </row>
    <row r="57" spans="1:9" s="87" customFormat="1" x14ac:dyDescent="0.2">
      <c r="A57" s="4" t="s">
        <v>85</v>
      </c>
      <c r="B57" s="7">
        <v>0</v>
      </c>
      <c r="C57" s="7">
        <v>0</v>
      </c>
      <c r="D57" s="7">
        <v>0</v>
      </c>
      <c r="E57" s="7">
        <v>0</v>
      </c>
      <c r="F57" s="22">
        <f t="shared" si="0"/>
        <v>0</v>
      </c>
      <c r="G57" s="29"/>
      <c r="H57" s="29"/>
      <c r="I57" s="29"/>
    </row>
    <row r="58" spans="1:9" s="87" customFormat="1" x14ac:dyDescent="0.2">
      <c r="A58" s="4" t="s">
        <v>86</v>
      </c>
      <c r="B58" s="7">
        <v>0</v>
      </c>
      <c r="C58" s="7">
        <v>0</v>
      </c>
      <c r="D58" s="7">
        <v>0</v>
      </c>
      <c r="E58" s="7">
        <v>0</v>
      </c>
      <c r="F58" s="22">
        <f t="shared" si="0"/>
        <v>0</v>
      </c>
      <c r="G58" s="29"/>
      <c r="H58" s="29"/>
      <c r="I58" s="29"/>
    </row>
    <row r="59" spans="1:9" s="87" customFormat="1" x14ac:dyDescent="0.2">
      <c r="A59" s="4" t="s">
        <v>67</v>
      </c>
      <c r="B59" s="7">
        <v>0</v>
      </c>
      <c r="C59" s="7">
        <v>0</v>
      </c>
      <c r="D59" s="7">
        <v>0</v>
      </c>
      <c r="E59" s="7">
        <v>0</v>
      </c>
      <c r="F59" s="22">
        <f t="shared" si="0"/>
        <v>0</v>
      </c>
      <c r="G59" s="29"/>
      <c r="H59" s="29"/>
      <c r="I59" s="29"/>
    </row>
    <row r="60" spans="1:9" s="87" customFormat="1" x14ac:dyDescent="0.2">
      <c r="A60" s="4" t="s">
        <v>87</v>
      </c>
      <c r="B60" s="7">
        <v>0</v>
      </c>
      <c r="C60" s="7">
        <v>0</v>
      </c>
      <c r="D60" s="7">
        <v>0</v>
      </c>
      <c r="E60" s="7">
        <v>0</v>
      </c>
      <c r="F60" s="22">
        <f t="shared" si="0"/>
        <v>0</v>
      </c>
      <c r="G60" s="29"/>
      <c r="H60" s="29"/>
      <c r="I60" s="29"/>
    </row>
    <row r="61" spans="1:9" s="87" customFormat="1" x14ac:dyDescent="0.2">
      <c r="A61" s="4" t="s">
        <v>69</v>
      </c>
      <c r="B61" s="7">
        <v>0</v>
      </c>
      <c r="C61" s="7">
        <v>0</v>
      </c>
      <c r="D61" s="7">
        <v>0</v>
      </c>
      <c r="E61" s="7">
        <v>0</v>
      </c>
      <c r="F61" s="22">
        <f t="shared" si="0"/>
        <v>0</v>
      </c>
      <c r="G61" s="29"/>
      <c r="H61" s="29"/>
      <c r="I61" s="29"/>
    </row>
    <row r="62" spans="1:9" s="87" customFormat="1" x14ac:dyDescent="0.2">
      <c r="A62" s="4" t="s">
        <v>71</v>
      </c>
      <c r="B62" s="7">
        <v>0</v>
      </c>
      <c r="C62" s="7">
        <v>0</v>
      </c>
      <c r="D62" s="7">
        <v>0</v>
      </c>
      <c r="E62" s="7">
        <v>0</v>
      </c>
      <c r="F62" s="22">
        <f t="shared" si="0"/>
        <v>0</v>
      </c>
      <c r="G62" s="29"/>
      <c r="H62" s="29"/>
      <c r="I62" s="29"/>
    </row>
    <row r="63" spans="1:9" s="87" customFormat="1" x14ac:dyDescent="0.2">
      <c r="A63" s="4" t="s">
        <v>72</v>
      </c>
      <c r="B63" s="7">
        <v>0</v>
      </c>
      <c r="C63" s="7">
        <v>0</v>
      </c>
      <c r="D63" s="7">
        <v>0</v>
      </c>
      <c r="E63" s="7">
        <v>0</v>
      </c>
      <c r="F63" s="22">
        <f t="shared" si="0"/>
        <v>0</v>
      </c>
      <c r="G63" s="29"/>
      <c r="H63" s="29"/>
      <c r="I63" s="29"/>
    </row>
    <row r="64" spans="1:9" s="87" customFormat="1" x14ac:dyDescent="0.2">
      <c r="A64" s="4" t="s">
        <v>88</v>
      </c>
      <c r="B64" s="7">
        <v>0</v>
      </c>
      <c r="C64" s="7">
        <v>0</v>
      </c>
      <c r="D64" s="7">
        <v>0</v>
      </c>
      <c r="E64" s="7">
        <v>0</v>
      </c>
      <c r="F64" s="22">
        <f t="shared" si="0"/>
        <v>0</v>
      </c>
      <c r="G64" s="29"/>
      <c r="H64" s="29"/>
      <c r="I64" s="29"/>
    </row>
    <row r="65" spans="1:7" x14ac:dyDescent="0.2">
      <c r="A65" s="4" t="s">
        <v>73</v>
      </c>
      <c r="B65" s="7">
        <v>0</v>
      </c>
      <c r="C65" s="7">
        <v>6545.3764590000001</v>
      </c>
      <c r="D65" s="7">
        <v>2463.82451489</v>
      </c>
      <c r="E65" s="7">
        <v>4796.3360599999996</v>
      </c>
      <c r="F65" s="22">
        <f t="shared" si="0"/>
        <v>13805.537033889999</v>
      </c>
    </row>
    <row r="66" spans="1:7" x14ac:dyDescent="0.2">
      <c r="A66" s="4" t="s">
        <v>74</v>
      </c>
      <c r="B66" s="7">
        <v>0</v>
      </c>
      <c r="C66" s="7">
        <v>0</v>
      </c>
      <c r="D66" s="7">
        <v>0</v>
      </c>
      <c r="E66" s="7">
        <v>0</v>
      </c>
      <c r="F66" s="22">
        <f t="shared" si="0"/>
        <v>0</v>
      </c>
      <c r="G66" s="198"/>
    </row>
    <row r="67" spans="1:7" x14ac:dyDescent="0.2">
      <c r="A67" s="10" t="s">
        <v>89</v>
      </c>
      <c r="B67" s="12">
        <v>-4535.4844096899997</v>
      </c>
      <c r="C67" s="12">
        <v>-7.4098559799999997</v>
      </c>
      <c r="D67" s="12">
        <v>0</v>
      </c>
      <c r="E67" s="12">
        <v>-1443.1160163</v>
      </c>
      <c r="F67" s="22">
        <f t="shared" si="0"/>
        <v>-5986.0102819700005</v>
      </c>
    </row>
    <row r="68" spans="1:7" x14ac:dyDescent="0.2">
      <c r="A68" s="4" t="s">
        <v>90</v>
      </c>
      <c r="B68" s="7">
        <v>2088.5215440900001</v>
      </c>
      <c r="C68" s="7">
        <v>0</v>
      </c>
      <c r="D68" s="7">
        <v>0</v>
      </c>
      <c r="E68" s="7">
        <v>2269.0518250099999</v>
      </c>
      <c r="F68" s="22">
        <f t="shared" si="0"/>
        <v>4357.5733691000005</v>
      </c>
    </row>
    <row r="69" spans="1:7" x14ac:dyDescent="0.2">
      <c r="A69" s="4" t="s">
        <v>91</v>
      </c>
      <c r="B69" s="7">
        <v>6624.0059537799998</v>
      </c>
      <c r="C69" s="7">
        <v>7.4098559799999997</v>
      </c>
      <c r="D69" s="7">
        <v>0</v>
      </c>
      <c r="E69" s="7">
        <v>3712.1678413099999</v>
      </c>
      <c r="F69" s="22">
        <f t="shared" si="0"/>
        <v>10343.583651069999</v>
      </c>
    </row>
    <row r="70" spans="1:7" x14ac:dyDescent="0.2">
      <c r="A70" s="52"/>
      <c r="B70" s="52"/>
      <c r="C70" s="52"/>
      <c r="D70" s="52"/>
      <c r="E70" s="52"/>
      <c r="F70" s="52"/>
    </row>
    <row r="71" spans="1:7" x14ac:dyDescent="0.2">
      <c r="A71" s="52"/>
      <c r="B71" s="52"/>
      <c r="C71" s="52"/>
      <c r="D71" s="52"/>
      <c r="E71" s="52"/>
      <c r="F71" s="52"/>
    </row>
    <row r="72" spans="1:7" x14ac:dyDescent="0.2">
      <c r="A72" s="52"/>
      <c r="B72" s="52"/>
      <c r="C72" s="52"/>
      <c r="D72" s="52"/>
      <c r="E72" s="52"/>
      <c r="F72" s="52"/>
    </row>
    <row r="73" spans="1:7" x14ac:dyDescent="0.2">
      <c r="A73" s="52"/>
      <c r="B73" s="52"/>
      <c r="C73" s="52"/>
      <c r="D73" s="52"/>
      <c r="E73" s="52"/>
      <c r="F73" s="52"/>
    </row>
    <row r="74" spans="1:7" x14ac:dyDescent="0.2">
      <c r="A74" s="52"/>
      <c r="B74" s="52"/>
      <c r="C74" s="52"/>
      <c r="D74" s="52"/>
      <c r="E74" s="52"/>
      <c r="F74" s="52"/>
    </row>
    <row r="75" spans="1:7" x14ac:dyDescent="0.2">
      <c r="A75" s="52"/>
      <c r="B75" s="52"/>
      <c r="C75" s="52"/>
      <c r="D75" s="52"/>
      <c r="E75" s="52"/>
      <c r="F75" s="52"/>
    </row>
    <row r="76" spans="1:7" x14ac:dyDescent="0.2">
      <c r="A76" s="52"/>
      <c r="B76" s="52"/>
      <c r="C76" s="52"/>
      <c r="D76" s="52"/>
      <c r="E76" s="52"/>
      <c r="F76" s="52"/>
    </row>
    <row r="77" spans="1:7" x14ac:dyDescent="0.2">
      <c r="A77" s="52"/>
      <c r="B77" s="52"/>
      <c r="C77" s="52"/>
      <c r="D77" s="52"/>
      <c r="E77" s="52"/>
      <c r="F77" s="52"/>
    </row>
    <row r="78" spans="1:7" x14ac:dyDescent="0.2">
      <c r="A78" s="52"/>
      <c r="B78" s="52"/>
      <c r="C78" s="52"/>
      <c r="D78" s="52"/>
      <c r="E78" s="52"/>
      <c r="F78" s="52"/>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B0430-A9D2-4634-9083-026A7371982C}">
  <sheetPr>
    <tabColor theme="9" tint="0.39997558519241921"/>
  </sheetPr>
  <dimension ref="A1:L71"/>
  <sheetViews>
    <sheetView showGridLines="0" defaultGridColor="0" colorId="60" workbookViewId="0">
      <selection activeCell="A12" sqref="A12:E70"/>
    </sheetView>
  </sheetViews>
  <sheetFormatPr baseColWidth="10" defaultColWidth="11.42578125" defaultRowHeight="12.75" x14ac:dyDescent="0.2"/>
  <cols>
    <col min="1" max="1" width="51.5703125" style="181" bestFit="1" customWidth="1"/>
    <col min="2" max="2" width="12" style="181" customWidth="1"/>
    <col min="3" max="4" width="11.85546875" style="181" customWidth="1"/>
    <col min="5" max="7" width="11.42578125" style="181"/>
    <col min="8" max="8" width="14.140625" style="181" customWidth="1"/>
    <col min="9" max="9" width="13.5703125" style="181" customWidth="1"/>
    <col min="10" max="16384" width="11.42578125" style="181"/>
  </cols>
  <sheetData>
    <row r="1" spans="1:9" x14ac:dyDescent="0.2">
      <c r="A1" s="180" t="s">
        <v>0</v>
      </c>
    </row>
    <row r="2" spans="1:9" x14ac:dyDescent="0.2">
      <c r="A2" s="180" t="s">
        <v>2</v>
      </c>
    </row>
    <row r="3" spans="1:9" x14ac:dyDescent="0.2">
      <c r="A3" s="180" t="s">
        <v>3</v>
      </c>
    </row>
    <row r="4" spans="1:9" x14ac:dyDescent="0.2">
      <c r="F4" s="103"/>
    </row>
    <row r="5" spans="1:9" x14ac:dyDescent="0.2">
      <c r="A5" s="224" t="s">
        <v>92</v>
      </c>
      <c r="B5" s="224"/>
      <c r="C5" s="224"/>
      <c r="D5" s="224"/>
      <c r="E5" s="224"/>
      <c r="F5" s="186"/>
      <c r="G5" s="186"/>
      <c r="H5" s="186"/>
    </row>
    <row r="6" spans="1:9" x14ac:dyDescent="0.2">
      <c r="A6" s="224" t="s">
        <v>496</v>
      </c>
      <c r="B6" s="224"/>
      <c r="C6" s="224"/>
      <c r="D6" s="224"/>
      <c r="E6" s="224"/>
      <c r="F6" s="186"/>
      <c r="G6" s="186"/>
      <c r="H6" s="186"/>
    </row>
    <row r="7" spans="1:9" x14ac:dyDescent="0.2">
      <c r="A7" s="224">
        <v>2021</v>
      </c>
      <c r="B7" s="224"/>
      <c r="C7" s="224"/>
      <c r="D7" s="224"/>
      <c r="E7" s="224"/>
      <c r="F7" s="186"/>
      <c r="G7" s="186"/>
      <c r="H7" s="186"/>
    </row>
    <row r="8" spans="1:9" x14ac:dyDescent="0.2">
      <c r="A8" s="224" t="s">
        <v>6</v>
      </c>
      <c r="B8" s="224"/>
      <c r="C8" s="224"/>
      <c r="D8" s="224"/>
      <c r="E8" s="224"/>
      <c r="F8" s="186"/>
      <c r="G8" s="186"/>
      <c r="H8" s="186"/>
    </row>
    <row r="9" spans="1:9" ht="13.5" thickBot="1" x14ac:dyDescent="0.25"/>
    <row r="10" spans="1:9" ht="14.25" thickTop="1" thickBot="1" x14ac:dyDescent="0.25">
      <c r="A10" s="182" t="s">
        <v>1</v>
      </c>
      <c r="B10" s="182" t="s">
        <v>366</v>
      </c>
      <c r="C10" s="182" t="s">
        <v>368</v>
      </c>
      <c r="D10" s="182" t="s">
        <v>370</v>
      </c>
      <c r="E10" s="182" t="s">
        <v>42</v>
      </c>
      <c r="F10" s="183"/>
      <c r="G10" s="183"/>
      <c r="H10" s="183"/>
      <c r="I10" s="183"/>
    </row>
    <row r="11" spans="1:9" s="23" customFormat="1" ht="13.5" thickTop="1" x14ac:dyDescent="0.2">
      <c r="A11" s="184"/>
      <c r="B11" s="22"/>
      <c r="C11" s="22"/>
      <c r="D11" s="22"/>
      <c r="E11" s="22"/>
      <c r="F11" s="22"/>
      <c r="G11" s="22"/>
      <c r="H11" s="22"/>
      <c r="I11" s="22"/>
    </row>
    <row r="12" spans="1:9" s="23" customFormat="1" x14ac:dyDescent="0.2">
      <c r="A12" s="10" t="s">
        <v>46</v>
      </c>
      <c r="B12" s="12">
        <v>1323166.1309148199</v>
      </c>
      <c r="C12" s="12">
        <v>180008.0907</v>
      </c>
      <c r="D12" s="12">
        <v>1073019.4418848001</v>
      </c>
      <c r="E12" s="22">
        <f>SUM(B12:D12)</f>
        <v>2576193.6634996198</v>
      </c>
      <c r="F12" s="22"/>
      <c r="G12" s="22"/>
      <c r="H12" s="22"/>
      <c r="I12" s="22"/>
    </row>
    <row r="13" spans="1:9" s="23" customFormat="1" x14ac:dyDescent="0.2">
      <c r="A13" s="10" t="s">
        <v>47</v>
      </c>
      <c r="B13" s="12">
        <v>1327701.61532451</v>
      </c>
      <c r="C13" s="12">
        <v>180008.0907</v>
      </c>
      <c r="D13" s="12">
        <v>1073019.4418848001</v>
      </c>
      <c r="E13" s="22">
        <f t="shared" ref="E13:E69" si="0">SUM(B13:D13)</f>
        <v>2580729.1479093102</v>
      </c>
      <c r="F13" s="22"/>
      <c r="G13" s="22"/>
      <c r="H13" s="22"/>
      <c r="I13" s="22"/>
    </row>
    <row r="14" spans="1:9" s="87" customFormat="1" x14ac:dyDescent="0.2">
      <c r="A14" s="10" t="s">
        <v>48</v>
      </c>
      <c r="B14" s="12">
        <v>1327583.1369827599</v>
      </c>
      <c r="C14" s="12">
        <v>180008.0907</v>
      </c>
      <c r="D14" s="12">
        <v>1073019.4418848001</v>
      </c>
      <c r="E14" s="22">
        <f t="shared" si="0"/>
        <v>2580610.6695675598</v>
      </c>
      <c r="F14" s="29"/>
      <c r="G14" s="29"/>
      <c r="H14" s="29"/>
      <c r="I14" s="29"/>
    </row>
    <row r="15" spans="1:9" s="87" customFormat="1" x14ac:dyDescent="0.2">
      <c r="A15" s="4" t="s">
        <v>49</v>
      </c>
      <c r="B15" s="7">
        <v>6296.0734488400003</v>
      </c>
      <c r="C15" s="7">
        <v>0</v>
      </c>
      <c r="D15" s="7">
        <v>0</v>
      </c>
      <c r="E15" s="22">
        <f t="shared" si="0"/>
        <v>6296.0734488400003</v>
      </c>
      <c r="F15" s="29"/>
      <c r="G15" s="29"/>
      <c r="H15" s="29"/>
      <c r="I15" s="29"/>
    </row>
    <row r="16" spans="1:9" s="87" customFormat="1" x14ac:dyDescent="0.2">
      <c r="A16" s="4" t="s">
        <v>50</v>
      </c>
      <c r="B16" s="7">
        <v>0</v>
      </c>
      <c r="C16" s="7">
        <v>19643.888900000002</v>
      </c>
      <c r="D16" s="7">
        <v>66492.678234000006</v>
      </c>
      <c r="E16" s="22">
        <f t="shared" si="0"/>
        <v>86136.567134000012</v>
      </c>
      <c r="F16" s="29"/>
      <c r="G16" s="29"/>
      <c r="H16" s="29"/>
      <c r="I16" s="29"/>
    </row>
    <row r="17" spans="1:9" s="87" customFormat="1" x14ac:dyDescent="0.2">
      <c r="A17" s="4" t="s">
        <v>51</v>
      </c>
      <c r="B17" s="7">
        <v>0</v>
      </c>
      <c r="C17" s="7">
        <v>0</v>
      </c>
      <c r="D17" s="7">
        <v>0</v>
      </c>
      <c r="E17" s="22">
        <f t="shared" si="0"/>
        <v>0</v>
      </c>
      <c r="F17" s="29"/>
      <c r="G17" s="29"/>
      <c r="H17" s="29"/>
      <c r="I17" s="29"/>
    </row>
    <row r="18" spans="1:9" s="87" customFormat="1" x14ac:dyDescent="0.2">
      <c r="A18" s="4" t="s">
        <v>52</v>
      </c>
      <c r="B18" s="7">
        <v>0</v>
      </c>
      <c r="C18" s="7">
        <v>19643.888900000002</v>
      </c>
      <c r="D18" s="7">
        <v>66492.678234000006</v>
      </c>
      <c r="E18" s="22">
        <f t="shared" si="0"/>
        <v>86136.567134000012</v>
      </c>
      <c r="F18" s="29"/>
      <c r="G18" s="29"/>
      <c r="H18" s="29"/>
      <c r="I18" s="29"/>
    </row>
    <row r="19" spans="1:9" s="87" customFormat="1" x14ac:dyDescent="0.2">
      <c r="A19" s="4" t="s">
        <v>53</v>
      </c>
      <c r="B19" s="7">
        <v>2443.3565950900002</v>
      </c>
      <c r="C19" s="7">
        <v>5873.1464999999998</v>
      </c>
      <c r="D19" s="7">
        <v>0</v>
      </c>
      <c r="E19" s="22">
        <f t="shared" si="0"/>
        <v>8316.50309509</v>
      </c>
      <c r="F19" s="29"/>
      <c r="G19" s="29"/>
      <c r="H19" s="29"/>
      <c r="I19" s="29"/>
    </row>
    <row r="20" spans="1:9" s="23" customFormat="1" x14ac:dyDescent="0.2">
      <c r="A20" s="10" t="s">
        <v>54</v>
      </c>
      <c r="B20" s="12">
        <v>11292.428138789999</v>
      </c>
      <c r="C20" s="12">
        <v>0</v>
      </c>
      <c r="D20" s="12">
        <v>0</v>
      </c>
      <c r="E20" s="22">
        <f t="shared" si="0"/>
        <v>11292.428138789999</v>
      </c>
      <c r="F20" s="22"/>
      <c r="G20" s="22"/>
      <c r="H20" s="22"/>
      <c r="I20" s="22"/>
    </row>
    <row r="21" spans="1:9" s="23" customFormat="1" x14ac:dyDescent="0.2">
      <c r="A21" s="10" t="s">
        <v>55</v>
      </c>
      <c r="B21" s="12">
        <v>11292.428138789999</v>
      </c>
      <c r="C21" s="12">
        <v>0</v>
      </c>
      <c r="D21" s="12">
        <v>0</v>
      </c>
      <c r="E21" s="22">
        <f t="shared" si="0"/>
        <v>11292.428138789999</v>
      </c>
      <c r="F21" s="22"/>
      <c r="G21" s="22"/>
      <c r="H21" s="22"/>
      <c r="I21" s="22"/>
    </row>
    <row r="22" spans="1:9" s="87" customFormat="1" x14ac:dyDescent="0.2">
      <c r="A22" s="4" t="s">
        <v>44</v>
      </c>
      <c r="B22" s="7">
        <v>0</v>
      </c>
      <c r="C22" s="7">
        <v>0</v>
      </c>
      <c r="D22" s="7">
        <v>0</v>
      </c>
      <c r="E22" s="22">
        <f t="shared" si="0"/>
        <v>0</v>
      </c>
      <c r="F22" s="29"/>
      <c r="G22" s="29"/>
      <c r="H22" s="29"/>
      <c r="I22" s="29"/>
    </row>
    <row r="23" spans="1:9" s="87" customFormat="1" x14ac:dyDescent="0.2">
      <c r="A23" s="4" t="s">
        <v>43</v>
      </c>
      <c r="B23" s="7">
        <v>0</v>
      </c>
      <c r="C23" s="7">
        <v>0</v>
      </c>
      <c r="D23" s="7">
        <v>0</v>
      </c>
      <c r="E23" s="22">
        <f t="shared" si="0"/>
        <v>0</v>
      </c>
      <c r="F23" s="29"/>
      <c r="G23" s="29"/>
      <c r="H23" s="29"/>
      <c r="I23" s="29"/>
    </row>
    <row r="24" spans="1:9" s="87" customFormat="1" x14ac:dyDescent="0.2">
      <c r="A24" s="4" t="s">
        <v>45</v>
      </c>
      <c r="B24" s="7">
        <v>11292.428138789999</v>
      </c>
      <c r="C24" s="7">
        <v>0</v>
      </c>
      <c r="D24" s="7">
        <v>0</v>
      </c>
      <c r="E24" s="22">
        <f t="shared" si="0"/>
        <v>11292.428138789999</v>
      </c>
      <c r="F24" s="29"/>
      <c r="G24" s="29"/>
      <c r="H24" s="29"/>
      <c r="I24" s="29"/>
    </row>
    <row r="25" spans="1:9" s="87" customFormat="1" x14ac:dyDescent="0.2">
      <c r="A25" s="4" t="s">
        <v>56</v>
      </c>
      <c r="B25" s="7">
        <v>0</v>
      </c>
      <c r="C25" s="7">
        <v>0</v>
      </c>
      <c r="D25" s="7">
        <v>0</v>
      </c>
      <c r="E25" s="22">
        <f t="shared" si="0"/>
        <v>0</v>
      </c>
      <c r="F25" s="29"/>
      <c r="G25" s="29"/>
      <c r="H25" s="29"/>
      <c r="I25" s="29"/>
    </row>
    <row r="26" spans="1:9" s="23" customFormat="1" x14ac:dyDescent="0.2">
      <c r="A26" s="10" t="s">
        <v>57</v>
      </c>
      <c r="B26" s="12">
        <v>1307551.27880004</v>
      </c>
      <c r="C26" s="12">
        <v>154491.05530000001</v>
      </c>
      <c r="D26" s="12">
        <v>1006526.7636508</v>
      </c>
      <c r="E26" s="22">
        <f t="shared" si="0"/>
        <v>2468569.0977508402</v>
      </c>
      <c r="F26" s="22"/>
      <c r="G26" s="22"/>
      <c r="H26" s="22"/>
      <c r="I26" s="22"/>
    </row>
    <row r="27" spans="1:9" s="87" customFormat="1" x14ac:dyDescent="0.2">
      <c r="A27" s="4" t="s">
        <v>58</v>
      </c>
      <c r="B27" s="7">
        <v>0</v>
      </c>
      <c r="C27" s="7">
        <v>0</v>
      </c>
      <c r="D27" s="7">
        <v>174900.90578073001</v>
      </c>
      <c r="E27" s="22">
        <f t="shared" si="0"/>
        <v>174900.90578073001</v>
      </c>
      <c r="F27" s="29"/>
      <c r="G27" s="29"/>
      <c r="H27" s="29"/>
      <c r="I27" s="29"/>
    </row>
    <row r="28" spans="1:9" s="87" customFormat="1" x14ac:dyDescent="0.2">
      <c r="A28" s="4" t="s">
        <v>59</v>
      </c>
      <c r="B28" s="7">
        <v>0</v>
      </c>
      <c r="C28" s="7">
        <v>0</v>
      </c>
      <c r="D28" s="7">
        <v>0</v>
      </c>
      <c r="E28" s="22">
        <f t="shared" si="0"/>
        <v>0</v>
      </c>
      <c r="F28" s="29"/>
      <c r="G28" s="29"/>
      <c r="H28" s="29"/>
      <c r="I28" s="29"/>
    </row>
    <row r="29" spans="1:9" s="87" customFormat="1" ht="24" x14ac:dyDescent="0.2">
      <c r="A29" s="4" t="s">
        <v>60</v>
      </c>
      <c r="B29" s="7">
        <v>0</v>
      </c>
      <c r="C29" s="7">
        <v>0</v>
      </c>
      <c r="D29" s="7">
        <v>0</v>
      </c>
      <c r="E29" s="22">
        <f t="shared" si="0"/>
        <v>0</v>
      </c>
      <c r="F29" s="29"/>
      <c r="G29" s="29"/>
      <c r="H29" s="29"/>
      <c r="I29" s="29"/>
    </row>
    <row r="30" spans="1:9" s="87" customFormat="1" x14ac:dyDescent="0.2">
      <c r="A30" s="4" t="s">
        <v>61</v>
      </c>
      <c r="B30" s="7">
        <v>0</v>
      </c>
      <c r="C30" s="7">
        <v>0</v>
      </c>
      <c r="D30" s="7">
        <v>0</v>
      </c>
      <c r="E30" s="22">
        <f t="shared" si="0"/>
        <v>0</v>
      </c>
      <c r="F30" s="29"/>
      <c r="G30" s="29"/>
      <c r="H30" s="29"/>
      <c r="I30" s="29"/>
    </row>
    <row r="31" spans="1:9" s="87" customFormat="1" x14ac:dyDescent="0.2">
      <c r="A31" s="4" t="s">
        <v>62</v>
      </c>
      <c r="B31" s="7">
        <v>0</v>
      </c>
      <c r="C31" s="7">
        <v>0</v>
      </c>
      <c r="D31" s="7">
        <v>0</v>
      </c>
      <c r="E31" s="22">
        <f t="shared" si="0"/>
        <v>0</v>
      </c>
      <c r="F31" s="29"/>
      <c r="G31" s="29"/>
      <c r="H31" s="29"/>
      <c r="I31" s="29"/>
    </row>
    <row r="32" spans="1:9" s="23" customFormat="1" x14ac:dyDescent="0.2">
      <c r="A32" s="4" t="s">
        <v>63</v>
      </c>
      <c r="B32" s="7">
        <v>0</v>
      </c>
      <c r="C32" s="7">
        <v>0</v>
      </c>
      <c r="D32" s="7">
        <v>0</v>
      </c>
      <c r="E32" s="22">
        <f t="shared" si="0"/>
        <v>0</v>
      </c>
      <c r="F32" s="22"/>
      <c r="G32" s="22"/>
      <c r="H32" s="22"/>
      <c r="I32" s="22"/>
    </row>
    <row r="33" spans="1:12" s="23" customFormat="1" x14ac:dyDescent="0.2">
      <c r="A33" s="4" t="s">
        <v>64</v>
      </c>
      <c r="B33" s="7">
        <v>0</v>
      </c>
      <c r="C33" s="7">
        <v>0</v>
      </c>
      <c r="D33" s="7">
        <v>0</v>
      </c>
      <c r="E33" s="22">
        <f t="shared" si="0"/>
        <v>0</v>
      </c>
      <c r="F33" s="22"/>
      <c r="G33" s="22"/>
      <c r="H33" s="22"/>
      <c r="I33" s="22"/>
    </row>
    <row r="34" spans="1:12" s="87" customFormat="1" x14ac:dyDescent="0.2">
      <c r="A34" s="4" t="s">
        <v>65</v>
      </c>
      <c r="B34" s="7">
        <v>0</v>
      </c>
      <c r="C34" s="7">
        <v>0</v>
      </c>
      <c r="D34" s="7">
        <v>0</v>
      </c>
      <c r="E34" s="22">
        <f t="shared" si="0"/>
        <v>0</v>
      </c>
      <c r="F34" s="29"/>
      <c r="G34" s="29"/>
      <c r="H34" s="29"/>
      <c r="I34" s="29"/>
    </row>
    <row r="35" spans="1:12" s="87" customFormat="1" ht="24" x14ac:dyDescent="0.2">
      <c r="A35" s="4" t="s">
        <v>66</v>
      </c>
      <c r="B35" s="7">
        <v>0</v>
      </c>
      <c r="C35" s="7">
        <v>0</v>
      </c>
      <c r="D35" s="7">
        <v>0</v>
      </c>
      <c r="E35" s="22">
        <f t="shared" si="0"/>
        <v>0</v>
      </c>
      <c r="F35" s="29"/>
      <c r="G35" s="29"/>
      <c r="H35" s="29"/>
      <c r="I35" s="29"/>
    </row>
    <row r="36" spans="1:12" s="23" customFormat="1" x14ac:dyDescent="0.2">
      <c r="A36" s="4" t="s">
        <v>67</v>
      </c>
      <c r="B36" s="7">
        <v>0</v>
      </c>
      <c r="C36" s="7">
        <v>0</v>
      </c>
      <c r="D36" s="7">
        <v>0</v>
      </c>
      <c r="E36" s="22">
        <f t="shared" si="0"/>
        <v>0</v>
      </c>
      <c r="F36" s="22"/>
      <c r="G36" s="22"/>
      <c r="H36" s="22"/>
      <c r="I36" s="22"/>
    </row>
    <row r="37" spans="1:12" s="87" customFormat="1" x14ac:dyDescent="0.2">
      <c r="A37" s="4" t="s">
        <v>68</v>
      </c>
      <c r="B37" s="7">
        <v>0</v>
      </c>
      <c r="C37" s="7">
        <v>0</v>
      </c>
      <c r="D37" s="7">
        <v>0</v>
      </c>
      <c r="E37" s="22">
        <f t="shared" si="0"/>
        <v>0</v>
      </c>
      <c r="F37" s="29"/>
      <c r="G37" s="29"/>
      <c r="H37" s="29"/>
      <c r="I37" s="29"/>
    </row>
    <row r="38" spans="1:12" s="87" customFormat="1" x14ac:dyDescent="0.2">
      <c r="A38" s="4" t="s">
        <v>69</v>
      </c>
      <c r="B38" s="7">
        <v>0</v>
      </c>
      <c r="C38" s="7">
        <v>0</v>
      </c>
      <c r="D38" s="7">
        <v>0</v>
      </c>
      <c r="E38" s="22">
        <f t="shared" si="0"/>
        <v>0</v>
      </c>
      <c r="F38" s="29"/>
      <c r="G38" s="29"/>
      <c r="H38" s="29"/>
      <c r="I38" s="29"/>
    </row>
    <row r="39" spans="1:12" s="23" customFormat="1" ht="24" x14ac:dyDescent="0.2">
      <c r="A39" s="4" t="s">
        <v>70</v>
      </c>
      <c r="B39" s="7">
        <v>0</v>
      </c>
      <c r="C39" s="7">
        <v>0</v>
      </c>
      <c r="D39" s="7">
        <v>0</v>
      </c>
      <c r="E39" s="22">
        <f t="shared" si="0"/>
        <v>0</v>
      </c>
      <c r="F39" s="22"/>
      <c r="G39" s="22"/>
      <c r="H39" s="22"/>
      <c r="I39" s="22"/>
    </row>
    <row r="40" spans="1:12" s="87" customFormat="1" x14ac:dyDescent="0.2">
      <c r="A40" s="4" t="s">
        <v>71</v>
      </c>
      <c r="B40" s="7">
        <v>0</v>
      </c>
      <c r="C40" s="7">
        <v>0</v>
      </c>
      <c r="D40" s="7">
        <v>174900.90578073001</v>
      </c>
      <c r="E40" s="22">
        <f t="shared" si="0"/>
        <v>174900.90578073001</v>
      </c>
      <c r="F40" s="29"/>
      <c r="G40" s="29"/>
      <c r="H40" s="29"/>
      <c r="I40" s="29"/>
    </row>
    <row r="41" spans="1:12" s="87" customFormat="1" x14ac:dyDescent="0.2">
      <c r="A41" s="4" t="s">
        <v>72</v>
      </c>
      <c r="B41" s="7">
        <v>0</v>
      </c>
      <c r="C41" s="7">
        <v>0</v>
      </c>
      <c r="D41" s="7">
        <v>0</v>
      </c>
      <c r="E41" s="22">
        <f t="shared" si="0"/>
        <v>0</v>
      </c>
      <c r="F41" s="29"/>
      <c r="G41" s="29"/>
      <c r="H41" s="29"/>
      <c r="I41" s="29"/>
    </row>
    <row r="42" spans="1:12" s="87" customFormat="1" x14ac:dyDescent="0.2">
      <c r="A42" s="4" t="s">
        <v>73</v>
      </c>
      <c r="B42" s="7">
        <v>1307551.27880004</v>
      </c>
      <c r="C42" s="7">
        <v>154491.05530000001</v>
      </c>
      <c r="D42" s="7">
        <v>831625.85787007003</v>
      </c>
      <c r="E42" s="22">
        <f t="shared" si="0"/>
        <v>2293668.1919701099</v>
      </c>
      <c r="F42" s="29"/>
      <c r="G42" s="29"/>
      <c r="H42" s="29"/>
      <c r="I42" s="29"/>
    </row>
    <row r="43" spans="1:12" s="23" customFormat="1" x14ac:dyDescent="0.2">
      <c r="A43" s="4" t="s">
        <v>74</v>
      </c>
      <c r="B43" s="7">
        <v>0</v>
      </c>
      <c r="C43" s="7">
        <v>0</v>
      </c>
      <c r="D43" s="7">
        <v>0</v>
      </c>
      <c r="E43" s="22">
        <f t="shared" si="0"/>
        <v>0</v>
      </c>
      <c r="F43" s="22"/>
      <c r="G43" s="22"/>
      <c r="H43" s="22"/>
      <c r="I43" s="22"/>
    </row>
    <row r="44" spans="1:12" s="87" customFormat="1" x14ac:dyDescent="0.2">
      <c r="A44" s="4" t="s">
        <v>75</v>
      </c>
      <c r="B44" s="7">
        <v>0</v>
      </c>
      <c r="C44" s="7">
        <v>0</v>
      </c>
      <c r="D44" s="7">
        <v>0</v>
      </c>
      <c r="E44" s="22">
        <f t="shared" si="0"/>
        <v>0</v>
      </c>
      <c r="F44" s="29"/>
      <c r="G44" s="29"/>
      <c r="H44" s="29"/>
      <c r="I44" s="29"/>
    </row>
    <row r="45" spans="1:12" s="87" customFormat="1" x14ac:dyDescent="0.2">
      <c r="A45" s="10" t="s">
        <v>76</v>
      </c>
      <c r="B45" s="12">
        <v>118.47834175</v>
      </c>
      <c r="C45" s="12">
        <v>0</v>
      </c>
      <c r="D45" s="12">
        <v>0</v>
      </c>
      <c r="E45" s="22">
        <f t="shared" si="0"/>
        <v>118.47834175</v>
      </c>
      <c r="F45" s="29"/>
      <c r="G45" s="29"/>
      <c r="H45" s="29"/>
      <c r="I45" s="29"/>
    </row>
    <row r="46" spans="1:12" s="87" customFormat="1" x14ac:dyDescent="0.2">
      <c r="A46" s="10" t="s">
        <v>77</v>
      </c>
      <c r="B46" s="12">
        <v>118.47834175</v>
      </c>
      <c r="C46" s="12">
        <v>0</v>
      </c>
      <c r="D46" s="12">
        <v>0</v>
      </c>
      <c r="E46" s="22">
        <f t="shared" si="0"/>
        <v>118.47834175</v>
      </c>
      <c r="F46" s="187"/>
      <c r="G46" s="187"/>
      <c r="H46" s="187"/>
      <c r="I46" s="187"/>
      <c r="J46" s="188"/>
      <c r="K46" s="188"/>
      <c r="L46" s="188"/>
    </row>
    <row r="47" spans="1:12" x14ac:dyDescent="0.2">
      <c r="A47" s="4" t="s">
        <v>78</v>
      </c>
      <c r="B47" s="7">
        <v>118.47834175</v>
      </c>
      <c r="C47" s="7">
        <v>0</v>
      </c>
      <c r="D47" s="7">
        <v>0</v>
      </c>
      <c r="E47" s="22">
        <f t="shared" si="0"/>
        <v>118.47834175</v>
      </c>
      <c r="F47" s="52"/>
      <c r="G47" s="52"/>
      <c r="H47" s="52"/>
      <c r="I47" s="52"/>
      <c r="J47" s="52"/>
      <c r="K47" s="52"/>
      <c r="L47" s="52"/>
    </row>
    <row r="48" spans="1:12" x14ac:dyDescent="0.2">
      <c r="A48" s="4" t="s">
        <v>79</v>
      </c>
      <c r="B48" s="7">
        <v>0</v>
      </c>
      <c r="C48" s="7">
        <v>0</v>
      </c>
      <c r="D48" s="7">
        <v>0</v>
      </c>
      <c r="E48" s="22">
        <f t="shared" si="0"/>
        <v>0</v>
      </c>
    </row>
    <row r="49" spans="1:5" x14ac:dyDescent="0.2">
      <c r="A49" s="10" t="s">
        <v>80</v>
      </c>
      <c r="B49" s="12">
        <v>0</v>
      </c>
      <c r="C49" s="12">
        <v>0</v>
      </c>
      <c r="D49" s="12">
        <v>0</v>
      </c>
      <c r="E49" s="22">
        <f t="shared" si="0"/>
        <v>0</v>
      </c>
    </row>
    <row r="50" spans="1:5" x14ac:dyDescent="0.2">
      <c r="A50" s="4" t="s">
        <v>81</v>
      </c>
      <c r="B50" s="7">
        <v>0</v>
      </c>
      <c r="C50" s="7">
        <v>0</v>
      </c>
      <c r="D50" s="7">
        <v>0</v>
      </c>
      <c r="E50" s="22">
        <f t="shared" si="0"/>
        <v>0</v>
      </c>
    </row>
    <row r="51" spans="1:5" x14ac:dyDescent="0.2">
      <c r="A51" s="4" t="s">
        <v>82</v>
      </c>
      <c r="B51" s="7">
        <v>0</v>
      </c>
      <c r="C51" s="7">
        <v>0</v>
      </c>
      <c r="D51" s="7">
        <v>0</v>
      </c>
      <c r="E51" s="22">
        <f t="shared" si="0"/>
        <v>0</v>
      </c>
    </row>
    <row r="52" spans="1:5" x14ac:dyDescent="0.2">
      <c r="A52" s="10" t="s">
        <v>83</v>
      </c>
      <c r="B52" s="12">
        <v>0</v>
      </c>
      <c r="C52" s="12">
        <v>0</v>
      </c>
      <c r="D52" s="12">
        <v>0</v>
      </c>
      <c r="E52" s="22">
        <f t="shared" si="0"/>
        <v>0</v>
      </c>
    </row>
    <row r="53" spans="1:5" x14ac:dyDescent="0.2">
      <c r="A53" s="4" t="s">
        <v>58</v>
      </c>
      <c r="B53" s="7">
        <v>0</v>
      </c>
      <c r="C53" s="7">
        <v>0</v>
      </c>
      <c r="D53" s="7">
        <v>0</v>
      </c>
      <c r="E53" s="22">
        <f t="shared" si="0"/>
        <v>0</v>
      </c>
    </row>
    <row r="54" spans="1:5" x14ac:dyDescent="0.2">
      <c r="A54" s="4" t="s">
        <v>84</v>
      </c>
      <c r="B54" s="7">
        <v>0</v>
      </c>
      <c r="C54" s="7">
        <v>0</v>
      </c>
      <c r="D54" s="7">
        <v>0</v>
      </c>
      <c r="E54" s="22">
        <f t="shared" si="0"/>
        <v>0</v>
      </c>
    </row>
    <row r="55" spans="1:5" x14ac:dyDescent="0.2">
      <c r="A55" s="4" t="s">
        <v>63</v>
      </c>
      <c r="B55" s="7">
        <v>0</v>
      </c>
      <c r="C55" s="7">
        <v>0</v>
      </c>
      <c r="D55" s="7">
        <v>0</v>
      </c>
      <c r="E55" s="22">
        <f t="shared" si="0"/>
        <v>0</v>
      </c>
    </row>
    <row r="56" spans="1:5" x14ac:dyDescent="0.2">
      <c r="A56" s="4" t="s">
        <v>65</v>
      </c>
      <c r="B56" s="7">
        <v>0</v>
      </c>
      <c r="C56" s="7">
        <v>0</v>
      </c>
      <c r="D56" s="7">
        <v>0</v>
      </c>
      <c r="E56" s="22">
        <f t="shared" si="0"/>
        <v>0</v>
      </c>
    </row>
    <row r="57" spans="1:5" x14ac:dyDescent="0.2">
      <c r="A57" s="4" t="s">
        <v>85</v>
      </c>
      <c r="B57" s="7">
        <v>0</v>
      </c>
      <c r="C57" s="7">
        <v>0</v>
      </c>
      <c r="D57" s="7">
        <v>0</v>
      </c>
      <c r="E57" s="22">
        <f t="shared" si="0"/>
        <v>0</v>
      </c>
    </row>
    <row r="58" spans="1:5" x14ac:dyDescent="0.2">
      <c r="A58" s="4" t="s">
        <v>86</v>
      </c>
      <c r="B58" s="7">
        <v>0</v>
      </c>
      <c r="C58" s="7">
        <v>0</v>
      </c>
      <c r="D58" s="7">
        <v>0</v>
      </c>
      <c r="E58" s="22">
        <f t="shared" si="0"/>
        <v>0</v>
      </c>
    </row>
    <row r="59" spans="1:5" x14ac:dyDescent="0.2">
      <c r="A59" s="4" t="s">
        <v>67</v>
      </c>
      <c r="B59" s="7">
        <v>0</v>
      </c>
      <c r="C59" s="7">
        <v>0</v>
      </c>
      <c r="D59" s="7">
        <v>0</v>
      </c>
      <c r="E59" s="22">
        <f t="shared" si="0"/>
        <v>0</v>
      </c>
    </row>
    <row r="60" spans="1:5" x14ac:dyDescent="0.2">
      <c r="A60" s="4" t="s">
        <v>87</v>
      </c>
      <c r="B60" s="7">
        <v>0</v>
      </c>
      <c r="C60" s="7">
        <v>0</v>
      </c>
      <c r="D60" s="7">
        <v>0</v>
      </c>
      <c r="E60" s="22">
        <f t="shared" si="0"/>
        <v>0</v>
      </c>
    </row>
    <row r="61" spans="1:5" x14ac:dyDescent="0.2">
      <c r="A61" s="4" t="s">
        <v>69</v>
      </c>
      <c r="B61" s="7">
        <v>0</v>
      </c>
      <c r="C61" s="7">
        <v>0</v>
      </c>
      <c r="D61" s="7">
        <v>0</v>
      </c>
      <c r="E61" s="22">
        <f t="shared" si="0"/>
        <v>0</v>
      </c>
    </row>
    <row r="62" spans="1:5" x14ac:dyDescent="0.2">
      <c r="A62" s="4" t="s">
        <v>71</v>
      </c>
      <c r="B62" s="7">
        <v>0</v>
      </c>
      <c r="C62" s="7">
        <v>0</v>
      </c>
      <c r="D62" s="7">
        <v>0</v>
      </c>
      <c r="E62" s="22">
        <f t="shared" si="0"/>
        <v>0</v>
      </c>
    </row>
    <row r="63" spans="1:5" x14ac:dyDescent="0.2">
      <c r="A63" s="4" t="s">
        <v>72</v>
      </c>
      <c r="B63" s="7">
        <v>0</v>
      </c>
      <c r="C63" s="7">
        <v>0</v>
      </c>
      <c r="D63" s="7">
        <v>0</v>
      </c>
      <c r="E63" s="22">
        <f t="shared" si="0"/>
        <v>0</v>
      </c>
    </row>
    <row r="64" spans="1:5" x14ac:dyDescent="0.2">
      <c r="A64" s="4" t="s">
        <v>88</v>
      </c>
      <c r="B64" s="7">
        <v>0</v>
      </c>
      <c r="C64" s="7">
        <v>0</v>
      </c>
      <c r="D64" s="7">
        <v>0</v>
      </c>
      <c r="E64" s="22">
        <f t="shared" si="0"/>
        <v>0</v>
      </c>
    </row>
    <row r="65" spans="1:5" x14ac:dyDescent="0.2">
      <c r="A65" s="4" t="s">
        <v>73</v>
      </c>
      <c r="B65" s="7">
        <v>0</v>
      </c>
      <c r="C65" s="7">
        <v>0</v>
      </c>
      <c r="D65" s="7">
        <v>0</v>
      </c>
      <c r="E65" s="22">
        <f t="shared" si="0"/>
        <v>0</v>
      </c>
    </row>
    <row r="66" spans="1:5" x14ac:dyDescent="0.2">
      <c r="A66" s="4" t="s">
        <v>74</v>
      </c>
      <c r="B66" s="7">
        <v>0</v>
      </c>
      <c r="C66" s="7">
        <v>0</v>
      </c>
      <c r="D66" s="7">
        <v>0</v>
      </c>
      <c r="E66" s="22">
        <f t="shared" si="0"/>
        <v>0</v>
      </c>
    </row>
    <row r="67" spans="1:5" x14ac:dyDescent="0.2">
      <c r="A67" s="10" t="s">
        <v>89</v>
      </c>
      <c r="B67" s="12">
        <v>-4535.4844096899997</v>
      </c>
      <c r="C67" s="12">
        <v>0</v>
      </c>
      <c r="D67" s="12">
        <v>0</v>
      </c>
      <c r="E67" s="22">
        <f t="shared" si="0"/>
        <v>-4535.4844096899997</v>
      </c>
    </row>
    <row r="68" spans="1:5" x14ac:dyDescent="0.2">
      <c r="A68" s="4" t="s">
        <v>90</v>
      </c>
      <c r="B68" s="7">
        <v>2088.5215440900001</v>
      </c>
      <c r="C68" s="7">
        <v>0</v>
      </c>
      <c r="D68" s="7">
        <v>0</v>
      </c>
      <c r="E68" s="22">
        <f t="shared" si="0"/>
        <v>2088.5215440900001</v>
      </c>
    </row>
    <row r="69" spans="1:5" x14ac:dyDescent="0.2">
      <c r="A69" s="4" t="s">
        <v>91</v>
      </c>
      <c r="B69" s="7">
        <v>6624.0059537799998</v>
      </c>
      <c r="C69" s="7">
        <v>0</v>
      </c>
      <c r="D69" s="7">
        <v>0</v>
      </c>
      <c r="E69" s="22">
        <f t="shared" si="0"/>
        <v>6624.0059537799998</v>
      </c>
    </row>
    <row r="70" spans="1:5" ht="13.5" thickBot="1" x14ac:dyDescent="0.25">
      <c r="B70" s="5"/>
      <c r="C70" s="5"/>
      <c r="D70" s="5"/>
    </row>
    <row r="71" spans="1:5"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72E6D-9FAE-4DC8-8AE0-DE326E9369F0}">
  <sheetPr>
    <tabColor theme="9" tint="0.39997558519241921"/>
  </sheetPr>
  <dimension ref="A1:G84"/>
  <sheetViews>
    <sheetView showGridLines="0" defaultGridColor="0" colorId="60" workbookViewId="0">
      <selection activeCell="A12" sqref="A12:D70"/>
    </sheetView>
  </sheetViews>
  <sheetFormatPr baseColWidth="10" defaultColWidth="11.42578125" defaultRowHeight="12.75" x14ac:dyDescent="0.2"/>
  <cols>
    <col min="1" max="1" width="57.5703125" style="181" customWidth="1"/>
    <col min="2" max="16384" width="11.42578125" style="181"/>
  </cols>
  <sheetData>
    <row r="1" spans="1:4" x14ac:dyDescent="0.2">
      <c r="A1" s="180" t="s">
        <v>0</v>
      </c>
    </row>
    <row r="2" spans="1:4" x14ac:dyDescent="0.2">
      <c r="A2" s="180" t="s">
        <v>2</v>
      </c>
    </row>
    <row r="3" spans="1:4" x14ac:dyDescent="0.2">
      <c r="A3" s="180" t="s">
        <v>3</v>
      </c>
      <c r="D3" s="103"/>
    </row>
    <row r="5" spans="1:4" x14ac:dyDescent="0.2">
      <c r="A5" s="224" t="s">
        <v>92</v>
      </c>
      <c r="B5" s="224"/>
      <c r="C5" s="224"/>
      <c r="D5" s="186"/>
    </row>
    <row r="6" spans="1:4" x14ac:dyDescent="0.2">
      <c r="A6" s="224" t="s">
        <v>497</v>
      </c>
      <c r="B6" s="224"/>
      <c r="C6" s="224"/>
      <c r="D6" s="186"/>
    </row>
    <row r="7" spans="1:4" x14ac:dyDescent="0.2">
      <c r="A7" s="224">
        <v>2021</v>
      </c>
      <c r="B7" s="224"/>
      <c r="C7" s="224"/>
      <c r="D7" s="186"/>
    </row>
    <row r="8" spans="1:4" x14ac:dyDescent="0.2">
      <c r="A8" s="224" t="s">
        <v>6</v>
      </c>
      <c r="B8" s="224"/>
      <c r="C8" s="224"/>
      <c r="D8" s="186"/>
    </row>
    <row r="9" spans="1:4" ht="13.5" thickBot="1" x14ac:dyDescent="0.25"/>
    <row r="10" spans="1:4" ht="14.25" thickTop="1" thickBot="1" x14ac:dyDescent="0.25">
      <c r="A10" s="182" t="s">
        <v>1</v>
      </c>
      <c r="B10" s="182" t="s">
        <v>373</v>
      </c>
      <c r="C10" s="182" t="s">
        <v>375</v>
      </c>
      <c r="D10" s="182" t="s">
        <v>42</v>
      </c>
    </row>
    <row r="11" spans="1:4" s="23" customFormat="1" ht="13.5" thickTop="1" x14ac:dyDescent="0.2">
      <c r="A11" s="184"/>
      <c r="B11" s="29"/>
      <c r="C11" s="29"/>
      <c r="D11" s="29"/>
    </row>
    <row r="12" spans="1:4" s="23" customFormat="1" x14ac:dyDescent="0.2">
      <c r="A12" s="10" t="s">
        <v>46</v>
      </c>
      <c r="B12" s="12">
        <v>268330.84542115999</v>
      </c>
      <c r="C12" s="12">
        <v>77598.216537350003</v>
      </c>
      <c r="D12" s="22">
        <f t="shared" ref="D12:D43" si="0">SUM(B12:C12)</f>
        <v>345929.06195850996</v>
      </c>
    </row>
    <row r="13" spans="1:4" s="23" customFormat="1" x14ac:dyDescent="0.2">
      <c r="A13" s="10" t="s">
        <v>47</v>
      </c>
      <c r="B13" s="12">
        <v>268338.25527714001</v>
      </c>
      <c r="C13" s="12">
        <v>77598.216537350003</v>
      </c>
      <c r="D13" s="22">
        <f t="shared" si="0"/>
        <v>345936.47181449004</v>
      </c>
    </row>
    <row r="14" spans="1:4" s="87" customFormat="1" x14ac:dyDescent="0.2">
      <c r="A14" s="10" t="s">
        <v>48</v>
      </c>
      <c r="B14" s="12">
        <v>265460.80755575502</v>
      </c>
      <c r="C14" s="12">
        <v>71426.860257239998</v>
      </c>
      <c r="D14" s="22">
        <f t="shared" si="0"/>
        <v>336887.66781299503</v>
      </c>
    </row>
    <row r="15" spans="1:4" s="87" customFormat="1" x14ac:dyDescent="0.2">
      <c r="A15" s="4" t="s">
        <v>49</v>
      </c>
      <c r="B15" s="7">
        <v>16211.796245220999</v>
      </c>
      <c r="C15" s="7">
        <v>21616.255168349999</v>
      </c>
      <c r="D15" s="22">
        <f t="shared" si="0"/>
        <v>37828.051413570996</v>
      </c>
    </row>
    <row r="16" spans="1:4" s="87" customFormat="1" x14ac:dyDescent="0.2">
      <c r="A16" s="4" t="s">
        <v>50</v>
      </c>
      <c r="B16" s="7">
        <v>2171.306758872</v>
      </c>
      <c r="C16" s="7">
        <v>2869.9496926800002</v>
      </c>
      <c r="D16" s="22">
        <f t="shared" si="0"/>
        <v>5041.2564515520007</v>
      </c>
    </row>
    <row r="17" spans="1:4" s="87" customFormat="1" x14ac:dyDescent="0.2">
      <c r="A17" s="4" t="s">
        <v>51</v>
      </c>
      <c r="B17" s="7">
        <v>0</v>
      </c>
      <c r="C17" s="7">
        <v>0</v>
      </c>
      <c r="D17" s="22">
        <f t="shared" si="0"/>
        <v>0</v>
      </c>
    </row>
    <row r="18" spans="1:4" s="87" customFormat="1" x14ac:dyDescent="0.2">
      <c r="A18" s="4" t="s">
        <v>52</v>
      </c>
      <c r="B18" s="7">
        <v>2171.306758872</v>
      </c>
      <c r="C18" s="7">
        <v>2869.9496926800002</v>
      </c>
      <c r="D18" s="22">
        <f t="shared" si="0"/>
        <v>5041.2564515520007</v>
      </c>
    </row>
    <row r="19" spans="1:4" s="87" customFormat="1" x14ac:dyDescent="0.2">
      <c r="A19" s="4" t="s">
        <v>53</v>
      </c>
      <c r="B19" s="7">
        <v>23609.356292322002</v>
      </c>
      <c r="C19" s="7">
        <v>15589.236168760001</v>
      </c>
      <c r="D19" s="22">
        <f t="shared" si="0"/>
        <v>39198.592461082</v>
      </c>
    </row>
    <row r="20" spans="1:4" s="23" customFormat="1" x14ac:dyDescent="0.2">
      <c r="A20" s="10" t="s">
        <v>54</v>
      </c>
      <c r="B20" s="12">
        <v>121.985375703</v>
      </c>
      <c r="C20" s="12">
        <v>0</v>
      </c>
      <c r="D20" s="22">
        <f t="shared" si="0"/>
        <v>121.985375703</v>
      </c>
    </row>
    <row r="21" spans="1:4" s="23" customFormat="1" x14ac:dyDescent="0.2">
      <c r="A21" s="10" t="s">
        <v>55</v>
      </c>
      <c r="B21" s="12">
        <v>121.985375703</v>
      </c>
      <c r="C21" s="12">
        <v>0</v>
      </c>
      <c r="D21" s="22">
        <f t="shared" si="0"/>
        <v>121.985375703</v>
      </c>
    </row>
    <row r="22" spans="1:4" s="87" customFormat="1" x14ac:dyDescent="0.2">
      <c r="A22" s="4" t="s">
        <v>44</v>
      </c>
      <c r="B22" s="7">
        <v>0</v>
      </c>
      <c r="C22" s="7">
        <v>0</v>
      </c>
      <c r="D22" s="22">
        <f t="shared" si="0"/>
        <v>0</v>
      </c>
    </row>
    <row r="23" spans="1:4" s="87" customFormat="1" x14ac:dyDescent="0.2">
      <c r="A23" s="4" t="s">
        <v>43</v>
      </c>
      <c r="B23" s="7">
        <v>0</v>
      </c>
      <c r="C23" s="7">
        <v>0</v>
      </c>
      <c r="D23" s="22">
        <f t="shared" si="0"/>
        <v>0</v>
      </c>
    </row>
    <row r="24" spans="1:4" s="87" customFormat="1" x14ac:dyDescent="0.2">
      <c r="A24" s="4" t="s">
        <v>45</v>
      </c>
      <c r="B24" s="7">
        <v>121.985375703</v>
      </c>
      <c r="C24" s="7">
        <v>0</v>
      </c>
      <c r="D24" s="22">
        <f t="shared" si="0"/>
        <v>121.985375703</v>
      </c>
    </row>
    <row r="25" spans="1:4" s="87" customFormat="1" x14ac:dyDescent="0.2">
      <c r="A25" s="4" t="s">
        <v>56</v>
      </c>
      <c r="B25" s="7">
        <v>0</v>
      </c>
      <c r="C25" s="7">
        <v>0</v>
      </c>
      <c r="D25" s="22">
        <f t="shared" si="0"/>
        <v>0</v>
      </c>
    </row>
    <row r="26" spans="1:4" s="23" customFormat="1" x14ac:dyDescent="0.2">
      <c r="A26" s="10" t="s">
        <v>57</v>
      </c>
      <c r="B26" s="12">
        <v>223346.36288363699</v>
      </c>
      <c r="C26" s="12">
        <v>31351.419227449998</v>
      </c>
      <c r="D26" s="22">
        <f t="shared" si="0"/>
        <v>254697.782111087</v>
      </c>
    </row>
    <row r="27" spans="1:4" s="87" customFormat="1" x14ac:dyDescent="0.2">
      <c r="A27" s="4" t="s">
        <v>58</v>
      </c>
      <c r="B27" s="7">
        <v>1399.33300457</v>
      </c>
      <c r="C27" s="7">
        <v>93.313272799999993</v>
      </c>
      <c r="D27" s="22">
        <f t="shared" si="0"/>
        <v>1492.64627737</v>
      </c>
    </row>
    <row r="28" spans="1:4" s="87" customFormat="1" x14ac:dyDescent="0.2">
      <c r="A28" s="4" t="s">
        <v>59</v>
      </c>
      <c r="B28" s="7">
        <v>0</v>
      </c>
      <c r="C28" s="7">
        <v>0</v>
      </c>
      <c r="D28" s="22">
        <f t="shared" si="0"/>
        <v>0</v>
      </c>
    </row>
    <row r="29" spans="1:4" s="87" customFormat="1" x14ac:dyDescent="0.2">
      <c r="A29" s="4" t="s">
        <v>60</v>
      </c>
      <c r="B29" s="7">
        <v>0</v>
      </c>
      <c r="C29" s="7">
        <v>0</v>
      </c>
      <c r="D29" s="22">
        <f t="shared" si="0"/>
        <v>0</v>
      </c>
    </row>
    <row r="30" spans="1:4" s="87" customFormat="1" x14ac:dyDescent="0.2">
      <c r="A30" s="4" t="s">
        <v>61</v>
      </c>
      <c r="B30" s="7">
        <v>0</v>
      </c>
      <c r="C30" s="7">
        <v>0</v>
      </c>
      <c r="D30" s="22">
        <f t="shared" si="0"/>
        <v>0</v>
      </c>
    </row>
    <row r="31" spans="1:4" s="87" customFormat="1" x14ac:dyDescent="0.2">
      <c r="A31" s="4" t="s">
        <v>62</v>
      </c>
      <c r="B31" s="7">
        <v>0</v>
      </c>
      <c r="C31" s="7">
        <v>0</v>
      </c>
      <c r="D31" s="22">
        <f t="shared" si="0"/>
        <v>0</v>
      </c>
    </row>
    <row r="32" spans="1:4" s="87" customFormat="1" x14ac:dyDescent="0.2">
      <c r="A32" s="4" t="s">
        <v>63</v>
      </c>
      <c r="B32" s="7">
        <v>0</v>
      </c>
      <c r="C32" s="7">
        <v>0</v>
      </c>
      <c r="D32" s="22">
        <f t="shared" si="0"/>
        <v>0</v>
      </c>
    </row>
    <row r="33" spans="1:4" s="87" customFormat="1" x14ac:dyDescent="0.2">
      <c r="A33" s="4" t="s">
        <v>64</v>
      </c>
      <c r="B33" s="7">
        <v>0</v>
      </c>
      <c r="C33" s="7">
        <v>0</v>
      </c>
      <c r="D33" s="22">
        <f t="shared" si="0"/>
        <v>0</v>
      </c>
    </row>
    <row r="34" spans="1:4" s="87" customFormat="1" x14ac:dyDescent="0.2">
      <c r="A34" s="4" t="s">
        <v>65</v>
      </c>
      <c r="B34" s="7">
        <v>0</v>
      </c>
      <c r="C34" s="7">
        <v>0</v>
      </c>
      <c r="D34" s="22">
        <f t="shared" si="0"/>
        <v>0</v>
      </c>
    </row>
    <row r="35" spans="1:4" s="87" customFormat="1" x14ac:dyDescent="0.2">
      <c r="A35" s="4" t="s">
        <v>66</v>
      </c>
      <c r="B35" s="7">
        <v>0</v>
      </c>
      <c r="C35" s="7">
        <v>0</v>
      </c>
      <c r="D35" s="22">
        <f t="shared" si="0"/>
        <v>0</v>
      </c>
    </row>
    <row r="36" spans="1:4" s="87" customFormat="1" x14ac:dyDescent="0.2">
      <c r="A36" s="4" t="s">
        <v>67</v>
      </c>
      <c r="B36" s="7">
        <v>0</v>
      </c>
      <c r="C36" s="7">
        <v>0</v>
      </c>
      <c r="D36" s="22">
        <f t="shared" si="0"/>
        <v>0</v>
      </c>
    </row>
    <row r="37" spans="1:4" s="87" customFormat="1" x14ac:dyDescent="0.2">
      <c r="A37" s="4" t="s">
        <v>68</v>
      </c>
      <c r="B37" s="7">
        <v>1257.57642747</v>
      </c>
      <c r="C37" s="7">
        <v>0</v>
      </c>
      <c r="D37" s="22">
        <f t="shared" si="0"/>
        <v>1257.57642747</v>
      </c>
    </row>
    <row r="38" spans="1:4" s="87" customFormat="1" x14ac:dyDescent="0.2">
      <c r="A38" s="4" t="s">
        <v>69</v>
      </c>
      <c r="B38" s="7">
        <v>141.75657709999999</v>
      </c>
      <c r="C38" s="7">
        <v>93.313272799999993</v>
      </c>
      <c r="D38" s="22">
        <f t="shared" si="0"/>
        <v>235.06984989999998</v>
      </c>
    </row>
    <row r="39" spans="1:4" s="87" customFormat="1" x14ac:dyDescent="0.2">
      <c r="A39" s="4" t="s">
        <v>70</v>
      </c>
      <c r="B39" s="7">
        <v>0</v>
      </c>
      <c r="C39" s="7">
        <v>0</v>
      </c>
      <c r="D39" s="22">
        <f t="shared" si="0"/>
        <v>0</v>
      </c>
    </row>
    <row r="40" spans="1:4" s="87" customFormat="1" x14ac:dyDescent="0.2">
      <c r="A40" s="4" t="s">
        <v>71</v>
      </c>
      <c r="B40" s="7">
        <v>0</v>
      </c>
      <c r="C40" s="7">
        <v>0</v>
      </c>
      <c r="D40" s="22">
        <f t="shared" si="0"/>
        <v>0</v>
      </c>
    </row>
    <row r="41" spans="1:4" s="87" customFormat="1" x14ac:dyDescent="0.2">
      <c r="A41" s="4" t="s">
        <v>72</v>
      </c>
      <c r="B41" s="7">
        <v>0</v>
      </c>
      <c r="C41" s="7">
        <v>0</v>
      </c>
      <c r="D41" s="22">
        <f t="shared" si="0"/>
        <v>0</v>
      </c>
    </row>
    <row r="42" spans="1:4" s="87" customFormat="1" x14ac:dyDescent="0.2">
      <c r="A42" s="4" t="s">
        <v>73</v>
      </c>
      <c r="B42" s="7">
        <v>221947.02987906701</v>
      </c>
      <c r="C42" s="7">
        <v>31258.10595465</v>
      </c>
      <c r="D42" s="22">
        <f t="shared" si="0"/>
        <v>253205.13583371701</v>
      </c>
    </row>
    <row r="43" spans="1:4" s="87" customFormat="1" x14ac:dyDescent="0.2">
      <c r="A43" s="4" t="s">
        <v>74</v>
      </c>
      <c r="B43" s="7">
        <v>0</v>
      </c>
      <c r="C43" s="7">
        <v>0</v>
      </c>
      <c r="D43" s="22">
        <f t="shared" si="0"/>
        <v>0</v>
      </c>
    </row>
    <row r="44" spans="1:4" s="23" customFormat="1" x14ac:dyDescent="0.2">
      <c r="A44" s="4" t="s">
        <v>75</v>
      </c>
      <c r="B44" s="7">
        <v>0</v>
      </c>
      <c r="C44" s="7">
        <v>0</v>
      </c>
      <c r="D44" s="22">
        <f t="shared" ref="D44:D69" si="1">SUM(B44:C44)</f>
        <v>0</v>
      </c>
    </row>
    <row r="45" spans="1:4" s="23" customFormat="1" x14ac:dyDescent="0.2">
      <c r="A45" s="10" t="s">
        <v>76</v>
      </c>
      <c r="B45" s="12">
        <v>2877.447721385</v>
      </c>
      <c r="C45" s="12">
        <v>6171.3562801099997</v>
      </c>
      <c r="D45" s="22">
        <f t="shared" si="1"/>
        <v>9048.8040014950002</v>
      </c>
    </row>
    <row r="46" spans="1:4" s="87" customFormat="1" x14ac:dyDescent="0.2">
      <c r="A46" s="10" t="s">
        <v>77</v>
      </c>
      <c r="B46" s="12">
        <v>908.35736838499997</v>
      </c>
      <c r="C46" s="12">
        <v>1595.0701741099999</v>
      </c>
      <c r="D46" s="22">
        <f t="shared" si="1"/>
        <v>2503.4275424950001</v>
      </c>
    </row>
    <row r="47" spans="1:4" s="87" customFormat="1" x14ac:dyDescent="0.2">
      <c r="A47" s="4" t="s">
        <v>78</v>
      </c>
      <c r="B47" s="7">
        <v>560.64170143499996</v>
      </c>
      <c r="C47" s="7">
        <v>1120.43094847</v>
      </c>
      <c r="D47" s="22">
        <f t="shared" si="1"/>
        <v>1681.0726499049999</v>
      </c>
    </row>
    <row r="48" spans="1:4" s="23" customFormat="1" x14ac:dyDescent="0.2">
      <c r="A48" s="4" t="s">
        <v>79</v>
      </c>
      <c r="B48" s="7">
        <v>347.71566695000001</v>
      </c>
      <c r="C48" s="7">
        <v>474.63922564000001</v>
      </c>
      <c r="D48" s="22">
        <f t="shared" si="1"/>
        <v>822.35489258999996</v>
      </c>
    </row>
    <row r="49" spans="1:7" s="87" customFormat="1" x14ac:dyDescent="0.2">
      <c r="A49" s="10" t="s">
        <v>80</v>
      </c>
      <c r="B49" s="12">
        <v>0</v>
      </c>
      <c r="C49" s="12">
        <v>0</v>
      </c>
      <c r="D49" s="22">
        <f t="shared" si="1"/>
        <v>0</v>
      </c>
    </row>
    <row r="50" spans="1:7" s="87" customFormat="1" x14ac:dyDescent="0.2">
      <c r="A50" s="4" t="s">
        <v>81</v>
      </c>
      <c r="B50" s="7">
        <v>0</v>
      </c>
      <c r="C50" s="7">
        <v>0</v>
      </c>
      <c r="D50" s="22">
        <f t="shared" si="1"/>
        <v>0</v>
      </c>
    </row>
    <row r="51" spans="1:7" s="23" customFormat="1" x14ac:dyDescent="0.2">
      <c r="A51" s="4" t="s">
        <v>82</v>
      </c>
      <c r="B51" s="7">
        <v>0</v>
      </c>
      <c r="C51" s="7">
        <v>0</v>
      </c>
      <c r="D51" s="22">
        <f t="shared" si="1"/>
        <v>0</v>
      </c>
    </row>
    <row r="52" spans="1:7" s="87" customFormat="1" x14ac:dyDescent="0.2">
      <c r="A52" s="10" t="s">
        <v>83</v>
      </c>
      <c r="B52" s="12">
        <v>1969.0903530000001</v>
      </c>
      <c r="C52" s="12">
        <v>4576.2861059999996</v>
      </c>
      <c r="D52" s="22">
        <f t="shared" si="1"/>
        <v>6545.3764589999992</v>
      </c>
    </row>
    <row r="53" spans="1:7" s="87" customFormat="1" x14ac:dyDescent="0.2">
      <c r="A53" s="4" t="s">
        <v>58</v>
      </c>
      <c r="B53" s="7">
        <v>0</v>
      </c>
      <c r="C53" s="7">
        <v>0</v>
      </c>
      <c r="D53" s="22">
        <f t="shared" si="1"/>
        <v>0</v>
      </c>
    </row>
    <row r="54" spans="1:7" s="87" customFormat="1" x14ac:dyDescent="0.2">
      <c r="A54" s="4" t="s">
        <v>84</v>
      </c>
      <c r="B54" s="7">
        <v>0</v>
      </c>
      <c r="C54" s="7">
        <v>0</v>
      </c>
      <c r="D54" s="22">
        <f t="shared" si="1"/>
        <v>0</v>
      </c>
    </row>
    <row r="55" spans="1:7" s="87" customFormat="1" x14ac:dyDescent="0.2">
      <c r="A55" s="4" t="s">
        <v>63</v>
      </c>
      <c r="B55" s="7">
        <v>0</v>
      </c>
      <c r="C55" s="7">
        <v>0</v>
      </c>
      <c r="D55" s="22">
        <f t="shared" si="1"/>
        <v>0</v>
      </c>
    </row>
    <row r="56" spans="1:7" s="87" customFormat="1" x14ac:dyDescent="0.2">
      <c r="A56" s="4" t="s">
        <v>65</v>
      </c>
      <c r="B56" s="7">
        <v>0</v>
      </c>
      <c r="C56" s="7">
        <v>0</v>
      </c>
      <c r="D56" s="22">
        <f t="shared" si="1"/>
        <v>0</v>
      </c>
    </row>
    <row r="57" spans="1:7" s="87" customFormat="1" x14ac:dyDescent="0.2">
      <c r="A57" s="4" t="s">
        <v>85</v>
      </c>
      <c r="B57" s="7">
        <v>0</v>
      </c>
      <c r="C57" s="7">
        <v>0</v>
      </c>
      <c r="D57" s="22">
        <f t="shared" si="1"/>
        <v>0</v>
      </c>
    </row>
    <row r="58" spans="1:7" s="87" customFormat="1" x14ac:dyDescent="0.2">
      <c r="A58" s="4" t="s">
        <v>86</v>
      </c>
      <c r="B58" s="7">
        <v>0</v>
      </c>
      <c r="C58" s="7">
        <v>0</v>
      </c>
      <c r="D58" s="22">
        <f t="shared" si="1"/>
        <v>0</v>
      </c>
    </row>
    <row r="59" spans="1:7" s="87" customFormat="1" x14ac:dyDescent="0.2">
      <c r="A59" s="4" t="s">
        <v>67</v>
      </c>
      <c r="B59" s="7">
        <v>0</v>
      </c>
      <c r="C59" s="7">
        <v>0</v>
      </c>
      <c r="D59" s="22">
        <f t="shared" si="1"/>
        <v>0</v>
      </c>
    </row>
    <row r="60" spans="1:7" s="23" customFormat="1" x14ac:dyDescent="0.2">
      <c r="A60" s="4" t="s">
        <v>87</v>
      </c>
      <c r="B60" s="7">
        <v>0</v>
      </c>
      <c r="C60" s="7">
        <v>0</v>
      </c>
      <c r="D60" s="22">
        <f t="shared" si="1"/>
        <v>0</v>
      </c>
    </row>
    <row r="61" spans="1:7" s="87" customFormat="1" x14ac:dyDescent="0.2">
      <c r="A61" s="4" t="s">
        <v>69</v>
      </c>
      <c r="B61" s="7">
        <v>0</v>
      </c>
      <c r="C61" s="7">
        <v>0</v>
      </c>
      <c r="D61" s="22">
        <f t="shared" si="1"/>
        <v>0</v>
      </c>
    </row>
    <row r="62" spans="1:7" s="87" customFormat="1" x14ac:dyDescent="0.2">
      <c r="A62" s="4" t="s">
        <v>71</v>
      </c>
      <c r="B62" s="7">
        <v>0</v>
      </c>
      <c r="C62" s="7">
        <v>0</v>
      </c>
      <c r="D62" s="22">
        <f t="shared" si="1"/>
        <v>0</v>
      </c>
      <c r="E62" s="188"/>
      <c r="F62" s="188"/>
      <c r="G62" s="188"/>
    </row>
    <row r="63" spans="1:7" x14ac:dyDescent="0.2">
      <c r="A63" s="4" t="s">
        <v>72</v>
      </c>
      <c r="B63" s="7">
        <v>0</v>
      </c>
      <c r="C63" s="7">
        <v>0</v>
      </c>
      <c r="D63" s="22">
        <f t="shared" si="1"/>
        <v>0</v>
      </c>
      <c r="E63" s="52"/>
      <c r="F63" s="52"/>
      <c r="G63" s="52"/>
    </row>
    <row r="64" spans="1:7" x14ac:dyDescent="0.2">
      <c r="A64" s="4" t="s">
        <v>88</v>
      </c>
      <c r="B64" s="7">
        <v>0</v>
      </c>
      <c r="C64" s="7">
        <v>0</v>
      </c>
      <c r="D64" s="22">
        <f t="shared" si="1"/>
        <v>0</v>
      </c>
    </row>
    <row r="65" spans="1:4" x14ac:dyDescent="0.2">
      <c r="A65" s="4" t="s">
        <v>73</v>
      </c>
      <c r="B65" s="7">
        <v>1969.0903530000001</v>
      </c>
      <c r="C65" s="7">
        <v>4576.2861059999996</v>
      </c>
      <c r="D65" s="22">
        <f t="shared" si="1"/>
        <v>6545.3764589999992</v>
      </c>
    </row>
    <row r="66" spans="1:4" x14ac:dyDescent="0.2">
      <c r="A66" s="4" t="s">
        <v>74</v>
      </c>
      <c r="B66" s="7">
        <v>0</v>
      </c>
      <c r="C66" s="7">
        <v>0</v>
      </c>
      <c r="D66" s="22">
        <f t="shared" si="1"/>
        <v>0</v>
      </c>
    </row>
    <row r="67" spans="1:4" x14ac:dyDescent="0.2">
      <c r="A67" s="10" t="s">
        <v>89</v>
      </c>
      <c r="B67" s="12">
        <v>-7.4098559799999997</v>
      </c>
      <c r="C67" s="12">
        <v>0</v>
      </c>
      <c r="D67" s="22">
        <f t="shared" si="1"/>
        <v>-7.4098559799999997</v>
      </c>
    </row>
    <row r="68" spans="1:4" x14ac:dyDescent="0.2">
      <c r="A68" s="4" t="s">
        <v>90</v>
      </c>
      <c r="B68" s="7">
        <v>0</v>
      </c>
      <c r="C68" s="7">
        <v>0</v>
      </c>
      <c r="D68" s="22">
        <f t="shared" si="1"/>
        <v>0</v>
      </c>
    </row>
    <row r="69" spans="1:4" x14ac:dyDescent="0.2">
      <c r="A69" s="4" t="s">
        <v>91</v>
      </c>
      <c r="B69" s="7">
        <v>7.4098559799999997</v>
      </c>
      <c r="C69" s="7">
        <v>0</v>
      </c>
      <c r="D69" s="22">
        <f t="shared" si="1"/>
        <v>7.4098559799999997</v>
      </c>
    </row>
    <row r="70" spans="1:4" ht="13.5" thickBot="1" x14ac:dyDescent="0.25">
      <c r="A70" s="52"/>
      <c r="B70" s="5"/>
      <c r="C70" s="5"/>
      <c r="D70" s="52"/>
    </row>
    <row r="71" spans="1:4" ht="13.5" thickTop="1" x14ac:dyDescent="0.2">
      <c r="A71" s="52"/>
      <c r="B71" s="52"/>
      <c r="C71" s="52"/>
      <c r="D71" s="52"/>
    </row>
    <row r="72" spans="1:4" x14ac:dyDescent="0.2">
      <c r="A72" s="52"/>
      <c r="B72" s="52"/>
      <c r="C72" s="52"/>
      <c r="D72" s="52"/>
    </row>
    <row r="73" spans="1:4" x14ac:dyDescent="0.2">
      <c r="A73" s="52"/>
      <c r="B73" s="52"/>
      <c r="C73" s="52"/>
      <c r="D73" s="52"/>
    </row>
    <row r="74" spans="1:4" x14ac:dyDescent="0.2">
      <c r="A74" s="52"/>
      <c r="B74" s="52"/>
      <c r="C74" s="52"/>
      <c r="D74" s="52"/>
    </row>
    <row r="75" spans="1:4" x14ac:dyDescent="0.2">
      <c r="A75" s="52"/>
      <c r="B75" s="52"/>
      <c r="C75" s="52"/>
      <c r="D75" s="52"/>
    </row>
    <row r="76" spans="1:4" x14ac:dyDescent="0.2">
      <c r="A76" s="52"/>
      <c r="B76" s="52"/>
      <c r="C76" s="52"/>
      <c r="D76" s="52"/>
    </row>
    <row r="77" spans="1:4" x14ac:dyDescent="0.2">
      <c r="A77" s="52"/>
      <c r="B77" s="52"/>
      <c r="C77" s="52"/>
      <c r="D77" s="52"/>
    </row>
    <row r="78" spans="1:4" x14ac:dyDescent="0.2">
      <c r="A78" s="52"/>
      <c r="B78" s="52"/>
      <c r="C78" s="52"/>
      <c r="D78" s="52"/>
    </row>
    <row r="79" spans="1:4" x14ac:dyDescent="0.2">
      <c r="A79" s="52"/>
      <c r="B79" s="52"/>
      <c r="C79" s="52"/>
      <c r="D79" s="52"/>
    </row>
    <row r="80" spans="1:4" x14ac:dyDescent="0.2">
      <c r="A80" s="52"/>
      <c r="B80" s="52"/>
      <c r="C80" s="52"/>
      <c r="D80" s="52"/>
    </row>
    <row r="81" spans="1:4" x14ac:dyDescent="0.2">
      <c r="A81" s="52"/>
      <c r="B81" s="52"/>
      <c r="C81" s="52"/>
      <c r="D81" s="52"/>
    </row>
    <row r="82" spans="1:4" x14ac:dyDescent="0.2">
      <c r="A82" s="52"/>
      <c r="B82" s="52"/>
      <c r="C82" s="52"/>
      <c r="D82" s="52"/>
    </row>
    <row r="83" spans="1:4" x14ac:dyDescent="0.2">
      <c r="A83" s="52"/>
      <c r="B83" s="52"/>
      <c r="C83" s="52"/>
      <c r="D83" s="52"/>
    </row>
    <row r="84" spans="1:4" x14ac:dyDescent="0.2">
      <c r="A84" s="52"/>
      <c r="B84" s="52"/>
      <c r="C84" s="52"/>
      <c r="D84" s="52"/>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FB921-9559-4AE6-8E57-36AD3AE2C12F}">
  <sheetPr>
    <tabColor theme="9" tint="0.39997558519241921"/>
  </sheetPr>
  <dimension ref="A1:I83"/>
  <sheetViews>
    <sheetView showGridLines="0" defaultGridColor="0" colorId="60" workbookViewId="0">
      <selection activeCell="A12" sqref="A12:D70"/>
    </sheetView>
  </sheetViews>
  <sheetFormatPr baseColWidth="10" defaultColWidth="11.42578125" defaultRowHeight="12.75" x14ac:dyDescent="0.2"/>
  <cols>
    <col min="1" max="1" width="51.5703125" style="181" bestFit="1" customWidth="1"/>
    <col min="2" max="7" width="11.42578125" style="181"/>
    <col min="8" max="8" width="14.140625" style="181" customWidth="1"/>
    <col min="9" max="9" width="13.5703125" style="181" customWidth="1"/>
    <col min="10" max="16384" width="11.42578125" style="181"/>
  </cols>
  <sheetData>
    <row r="1" spans="1:9" x14ac:dyDescent="0.2">
      <c r="A1" s="180" t="s">
        <v>0</v>
      </c>
    </row>
    <row r="2" spans="1:9" x14ac:dyDescent="0.2">
      <c r="A2" s="180" t="s">
        <v>2</v>
      </c>
    </row>
    <row r="3" spans="1:9" x14ac:dyDescent="0.2">
      <c r="A3" s="180" t="s">
        <v>3</v>
      </c>
    </row>
    <row r="4" spans="1:9" x14ac:dyDescent="0.2">
      <c r="E4" s="103"/>
    </row>
    <row r="5" spans="1:9" x14ac:dyDescent="0.2">
      <c r="A5" s="224" t="s">
        <v>92</v>
      </c>
      <c r="B5" s="224"/>
      <c r="C5" s="224"/>
      <c r="D5" s="224"/>
      <c r="E5" s="186"/>
      <c r="F5" s="186"/>
      <c r="G5" s="186"/>
      <c r="H5" s="186"/>
    </row>
    <row r="6" spans="1:9" x14ac:dyDescent="0.2">
      <c r="A6" s="224" t="s">
        <v>498</v>
      </c>
      <c r="B6" s="224"/>
      <c r="C6" s="224"/>
      <c r="D6" s="224"/>
      <c r="E6" s="186"/>
      <c r="F6" s="186"/>
      <c r="G6" s="186"/>
      <c r="H6" s="186"/>
    </row>
    <row r="7" spans="1:9" x14ac:dyDescent="0.2">
      <c r="A7" s="224">
        <v>2021</v>
      </c>
      <c r="B7" s="224"/>
      <c r="C7" s="224"/>
      <c r="D7" s="224"/>
      <c r="E7" s="186"/>
      <c r="F7" s="186"/>
      <c r="G7" s="186"/>
      <c r="H7" s="186"/>
    </row>
    <row r="8" spans="1:9" x14ac:dyDescent="0.2">
      <c r="A8" s="224" t="s">
        <v>6</v>
      </c>
      <c r="B8" s="224"/>
      <c r="C8" s="224"/>
      <c r="D8" s="224"/>
      <c r="E8" s="186"/>
      <c r="F8" s="186"/>
      <c r="G8" s="186"/>
      <c r="H8" s="186"/>
    </row>
    <row r="9" spans="1:9" ht="13.5" thickBot="1" x14ac:dyDescent="0.25"/>
    <row r="10" spans="1:9" ht="14.25" thickTop="1" thickBot="1" x14ac:dyDescent="0.25">
      <c r="A10" s="182" t="s">
        <v>1</v>
      </c>
      <c r="B10" s="182" t="s">
        <v>378</v>
      </c>
      <c r="C10" s="182" t="s">
        <v>380</v>
      </c>
      <c r="D10" s="182" t="s">
        <v>42</v>
      </c>
      <c r="E10" s="183"/>
      <c r="F10" s="183"/>
      <c r="G10" s="183"/>
      <c r="H10" s="183"/>
      <c r="I10" s="183"/>
    </row>
    <row r="11" spans="1:9" s="23" customFormat="1" ht="13.5" thickTop="1" x14ac:dyDescent="0.2">
      <c r="A11" s="184"/>
      <c r="B11" s="22"/>
      <c r="C11" s="22"/>
      <c r="D11" s="22"/>
      <c r="E11" s="22"/>
      <c r="F11" s="22"/>
      <c r="G11" s="22"/>
      <c r="H11" s="22"/>
      <c r="I11" s="22"/>
    </row>
    <row r="12" spans="1:9" s="23" customFormat="1" x14ac:dyDescent="0.2">
      <c r="A12" s="10" t="s">
        <v>46</v>
      </c>
      <c r="B12" s="12">
        <v>446.04594257000002</v>
      </c>
      <c r="C12" s="12">
        <v>14675.32560427</v>
      </c>
      <c r="D12" s="22">
        <f>SUM(B12:C12)</f>
        <v>15121.371546839999</v>
      </c>
      <c r="E12" s="22"/>
      <c r="F12" s="22"/>
      <c r="G12" s="22"/>
      <c r="H12" s="22"/>
      <c r="I12" s="22"/>
    </row>
    <row r="13" spans="1:9" s="23" customFormat="1" x14ac:dyDescent="0.2">
      <c r="A13" s="10" t="s">
        <v>47</v>
      </c>
      <c r="B13" s="12">
        <v>446.04594257000002</v>
      </c>
      <c r="C13" s="12">
        <v>14675.32560427</v>
      </c>
      <c r="D13" s="22">
        <f t="shared" ref="D13:D69" si="0">SUM(B13:C13)</f>
        <v>15121.371546839999</v>
      </c>
      <c r="E13" s="22"/>
      <c r="F13" s="22"/>
      <c r="G13" s="22"/>
      <c r="H13" s="22"/>
      <c r="I13" s="22"/>
    </row>
    <row r="14" spans="1:9" s="87" customFormat="1" x14ac:dyDescent="0.2">
      <c r="A14" s="10" t="s">
        <v>48</v>
      </c>
      <c r="B14" s="12">
        <v>446.04594257000002</v>
      </c>
      <c r="C14" s="12">
        <v>9840.2210484700008</v>
      </c>
      <c r="D14" s="22">
        <f t="shared" si="0"/>
        <v>10286.26699104</v>
      </c>
      <c r="E14" s="29"/>
      <c r="F14" s="29"/>
      <c r="G14" s="29"/>
      <c r="H14" s="29"/>
      <c r="I14" s="29"/>
    </row>
    <row r="15" spans="1:9" s="87" customFormat="1" x14ac:dyDescent="0.2">
      <c r="A15" s="4" t="s">
        <v>49</v>
      </c>
      <c r="B15" s="7">
        <v>310.15797968999999</v>
      </c>
      <c r="C15" s="7">
        <v>4985.1633382199998</v>
      </c>
      <c r="D15" s="22">
        <f t="shared" si="0"/>
        <v>5295.3213179099994</v>
      </c>
      <c r="E15" s="29"/>
      <c r="F15" s="29"/>
      <c r="G15" s="29"/>
      <c r="H15" s="29"/>
      <c r="I15" s="29"/>
    </row>
    <row r="16" spans="1:9" s="87" customFormat="1" x14ac:dyDescent="0.2">
      <c r="A16" s="4" t="s">
        <v>50</v>
      </c>
      <c r="B16" s="7">
        <v>41.500433460000004</v>
      </c>
      <c r="C16" s="7">
        <v>896.67228301</v>
      </c>
      <c r="D16" s="22">
        <f t="shared" si="0"/>
        <v>938.17271646999995</v>
      </c>
      <c r="E16" s="29"/>
      <c r="F16" s="29"/>
      <c r="G16" s="29"/>
      <c r="H16" s="29"/>
      <c r="I16" s="29"/>
    </row>
    <row r="17" spans="1:9" s="87" customFormat="1" x14ac:dyDescent="0.2">
      <c r="A17" s="4" t="s">
        <v>51</v>
      </c>
      <c r="B17" s="7">
        <v>0</v>
      </c>
      <c r="C17" s="7">
        <v>229.84843961999999</v>
      </c>
      <c r="D17" s="22">
        <f t="shared" si="0"/>
        <v>229.84843961999999</v>
      </c>
      <c r="E17" s="29"/>
      <c r="F17" s="29"/>
      <c r="G17" s="29"/>
      <c r="H17" s="29"/>
      <c r="I17" s="29"/>
    </row>
    <row r="18" spans="1:9" s="87" customFormat="1" x14ac:dyDescent="0.2">
      <c r="A18" s="4" t="s">
        <v>52</v>
      </c>
      <c r="B18" s="7">
        <v>41.500433460000004</v>
      </c>
      <c r="C18" s="7">
        <v>666.82384338999998</v>
      </c>
      <c r="D18" s="22">
        <f t="shared" si="0"/>
        <v>708.32427684999993</v>
      </c>
      <c r="E18" s="29"/>
      <c r="F18" s="29"/>
      <c r="G18" s="29"/>
      <c r="H18" s="29"/>
      <c r="I18" s="29"/>
    </row>
    <row r="19" spans="1:9" s="87" customFormat="1" x14ac:dyDescent="0.2">
      <c r="A19" s="4" t="s">
        <v>53</v>
      </c>
      <c r="B19" s="7">
        <v>66.327698519999998</v>
      </c>
      <c r="C19" s="7">
        <v>3395.2907626900001</v>
      </c>
      <c r="D19" s="22">
        <f t="shared" si="0"/>
        <v>3461.6184612100001</v>
      </c>
      <c r="E19" s="29"/>
      <c r="F19" s="29"/>
      <c r="G19" s="29"/>
      <c r="H19" s="29"/>
      <c r="I19" s="29"/>
    </row>
    <row r="20" spans="1:9" s="87" customFormat="1" x14ac:dyDescent="0.2">
      <c r="A20" s="10" t="s">
        <v>54</v>
      </c>
      <c r="B20" s="12">
        <v>0</v>
      </c>
      <c r="C20" s="12">
        <v>0</v>
      </c>
      <c r="D20" s="22">
        <f t="shared" si="0"/>
        <v>0</v>
      </c>
      <c r="E20" s="29"/>
      <c r="F20" s="29"/>
      <c r="G20" s="29"/>
      <c r="H20" s="29"/>
      <c r="I20" s="29"/>
    </row>
    <row r="21" spans="1:9" s="87" customFormat="1" x14ac:dyDescent="0.2">
      <c r="A21" s="10" t="s">
        <v>55</v>
      </c>
      <c r="B21" s="12">
        <v>0</v>
      </c>
      <c r="C21" s="12">
        <v>0</v>
      </c>
      <c r="D21" s="22">
        <f t="shared" si="0"/>
        <v>0</v>
      </c>
      <c r="E21" s="29"/>
      <c r="F21" s="29"/>
      <c r="G21" s="29"/>
      <c r="H21" s="29"/>
      <c r="I21" s="29"/>
    </row>
    <row r="22" spans="1:9" s="23" customFormat="1" x14ac:dyDescent="0.2">
      <c r="A22" s="4" t="s">
        <v>44</v>
      </c>
      <c r="B22" s="7">
        <v>0</v>
      </c>
      <c r="C22" s="7">
        <v>0</v>
      </c>
      <c r="D22" s="22">
        <f t="shared" si="0"/>
        <v>0</v>
      </c>
      <c r="E22" s="22"/>
      <c r="F22" s="22"/>
      <c r="G22" s="22"/>
      <c r="H22" s="22"/>
      <c r="I22" s="22"/>
    </row>
    <row r="23" spans="1:9" s="23" customFormat="1" x14ac:dyDescent="0.2">
      <c r="A23" s="4" t="s">
        <v>43</v>
      </c>
      <c r="B23" s="7">
        <v>0</v>
      </c>
      <c r="C23" s="7">
        <v>0</v>
      </c>
      <c r="D23" s="22">
        <f t="shared" si="0"/>
        <v>0</v>
      </c>
      <c r="E23" s="22"/>
      <c r="F23" s="22"/>
      <c r="G23" s="22"/>
      <c r="H23" s="22"/>
      <c r="I23" s="22"/>
    </row>
    <row r="24" spans="1:9" s="87" customFormat="1" x14ac:dyDescent="0.2">
      <c r="A24" s="4" t="s">
        <v>45</v>
      </c>
      <c r="B24" s="7">
        <v>0</v>
      </c>
      <c r="C24" s="7">
        <v>0</v>
      </c>
      <c r="D24" s="22">
        <f t="shared" si="0"/>
        <v>0</v>
      </c>
      <c r="E24" s="29"/>
      <c r="F24" s="29"/>
      <c r="G24" s="29"/>
      <c r="H24" s="29"/>
      <c r="I24" s="29"/>
    </row>
    <row r="25" spans="1:9" s="87" customFormat="1" x14ac:dyDescent="0.2">
      <c r="A25" s="4" t="s">
        <v>56</v>
      </c>
      <c r="B25" s="7">
        <v>0</v>
      </c>
      <c r="C25" s="7">
        <v>0</v>
      </c>
      <c r="D25" s="22">
        <f t="shared" si="0"/>
        <v>0</v>
      </c>
      <c r="E25" s="29"/>
      <c r="F25" s="29"/>
      <c r="G25" s="29"/>
      <c r="H25" s="29"/>
      <c r="I25" s="29"/>
    </row>
    <row r="26" spans="1:9" s="87" customFormat="1" x14ac:dyDescent="0.2">
      <c r="A26" s="10" t="s">
        <v>57</v>
      </c>
      <c r="B26" s="12">
        <v>28.059830900000001</v>
      </c>
      <c r="C26" s="12">
        <v>563.09466454999995</v>
      </c>
      <c r="D26" s="22">
        <f t="shared" si="0"/>
        <v>591.1544954499999</v>
      </c>
      <c r="E26" s="29"/>
      <c r="F26" s="29"/>
      <c r="G26" s="29"/>
      <c r="H26" s="29"/>
      <c r="I26" s="29"/>
    </row>
    <row r="27" spans="1:9" s="87" customFormat="1" x14ac:dyDescent="0.2">
      <c r="A27" s="4" t="s">
        <v>58</v>
      </c>
      <c r="B27" s="7">
        <v>0.37947853999999998</v>
      </c>
      <c r="C27" s="7">
        <v>46.392768429999997</v>
      </c>
      <c r="D27" s="22">
        <f t="shared" si="0"/>
        <v>46.772246969999998</v>
      </c>
      <c r="E27" s="29"/>
      <c r="F27" s="29"/>
      <c r="G27" s="29"/>
      <c r="H27" s="29"/>
      <c r="I27" s="29"/>
    </row>
    <row r="28" spans="1:9" s="23" customFormat="1" x14ac:dyDescent="0.2">
      <c r="A28" s="4" t="s">
        <v>59</v>
      </c>
      <c r="B28" s="7">
        <v>0</v>
      </c>
      <c r="C28" s="7">
        <v>0</v>
      </c>
      <c r="D28" s="22">
        <f t="shared" si="0"/>
        <v>0</v>
      </c>
      <c r="E28" s="22"/>
      <c r="F28" s="22"/>
      <c r="G28" s="22"/>
      <c r="H28" s="22"/>
      <c r="I28" s="22"/>
    </row>
    <row r="29" spans="1:9" s="87" customFormat="1" ht="24" x14ac:dyDescent="0.2">
      <c r="A29" s="4" t="s">
        <v>60</v>
      </c>
      <c r="B29" s="7">
        <v>0</v>
      </c>
      <c r="C29" s="7">
        <v>0</v>
      </c>
      <c r="D29" s="22">
        <f t="shared" si="0"/>
        <v>0</v>
      </c>
      <c r="E29" s="29"/>
      <c r="F29" s="29"/>
      <c r="G29" s="29"/>
      <c r="H29" s="29"/>
      <c r="I29" s="29"/>
    </row>
    <row r="30" spans="1:9" s="87" customFormat="1" x14ac:dyDescent="0.2">
      <c r="A30" s="4" t="s">
        <v>61</v>
      </c>
      <c r="B30" s="7">
        <v>0</v>
      </c>
      <c r="C30" s="7">
        <v>0</v>
      </c>
      <c r="D30" s="22">
        <f t="shared" si="0"/>
        <v>0</v>
      </c>
      <c r="E30" s="29"/>
      <c r="F30" s="29"/>
      <c r="G30" s="29"/>
      <c r="H30" s="29"/>
      <c r="I30" s="29"/>
    </row>
    <row r="31" spans="1:9" s="87" customFormat="1" x14ac:dyDescent="0.2">
      <c r="A31" s="4" t="s">
        <v>62</v>
      </c>
      <c r="B31" s="7">
        <v>0</v>
      </c>
      <c r="C31" s="7">
        <v>0</v>
      </c>
      <c r="D31" s="22">
        <f t="shared" si="0"/>
        <v>0</v>
      </c>
      <c r="E31" s="29"/>
      <c r="F31" s="29"/>
      <c r="G31" s="29"/>
      <c r="H31" s="29"/>
      <c r="I31" s="29"/>
    </row>
    <row r="32" spans="1:9" s="87" customFormat="1" x14ac:dyDescent="0.2">
      <c r="A32" s="4" t="s">
        <v>63</v>
      </c>
      <c r="B32" s="7">
        <v>0</v>
      </c>
      <c r="C32" s="7">
        <v>0</v>
      </c>
      <c r="D32" s="22">
        <f t="shared" si="0"/>
        <v>0</v>
      </c>
      <c r="E32" s="29"/>
      <c r="F32" s="29"/>
      <c r="G32" s="29"/>
      <c r="H32" s="29"/>
      <c r="I32" s="29"/>
    </row>
    <row r="33" spans="1:9" s="87" customFormat="1" x14ac:dyDescent="0.2">
      <c r="A33" s="4" t="s">
        <v>64</v>
      </c>
      <c r="B33" s="7">
        <v>0</v>
      </c>
      <c r="C33" s="7">
        <v>0</v>
      </c>
      <c r="D33" s="22">
        <f t="shared" si="0"/>
        <v>0</v>
      </c>
      <c r="E33" s="29"/>
      <c r="F33" s="29"/>
      <c r="G33" s="29"/>
      <c r="H33" s="29"/>
      <c r="I33" s="29"/>
    </row>
    <row r="34" spans="1:9" s="87" customFormat="1" x14ac:dyDescent="0.2">
      <c r="A34" s="4" t="s">
        <v>65</v>
      </c>
      <c r="B34" s="7">
        <v>0</v>
      </c>
      <c r="C34" s="7">
        <v>0</v>
      </c>
      <c r="D34" s="22">
        <f t="shared" si="0"/>
        <v>0</v>
      </c>
      <c r="E34" s="29"/>
      <c r="F34" s="29"/>
      <c r="G34" s="29"/>
      <c r="H34" s="29"/>
      <c r="I34" s="29"/>
    </row>
    <row r="35" spans="1:9" s="23" customFormat="1" ht="24" x14ac:dyDescent="0.2">
      <c r="A35" s="4" t="s">
        <v>66</v>
      </c>
      <c r="B35" s="7">
        <v>0</v>
      </c>
      <c r="C35" s="7">
        <v>0</v>
      </c>
      <c r="D35" s="22">
        <f t="shared" si="0"/>
        <v>0</v>
      </c>
      <c r="E35" s="22"/>
      <c r="F35" s="22"/>
      <c r="G35" s="22"/>
      <c r="H35" s="22"/>
      <c r="I35" s="22"/>
    </row>
    <row r="36" spans="1:9" s="23" customFormat="1" x14ac:dyDescent="0.2">
      <c r="A36" s="4" t="s">
        <v>67</v>
      </c>
      <c r="B36" s="7">
        <v>0</v>
      </c>
      <c r="C36" s="7">
        <v>0</v>
      </c>
      <c r="D36" s="22">
        <f t="shared" si="0"/>
        <v>0</v>
      </c>
      <c r="E36" s="22"/>
      <c r="F36" s="22"/>
      <c r="G36" s="22"/>
      <c r="H36" s="22"/>
      <c r="I36" s="22"/>
    </row>
    <row r="37" spans="1:9" s="87" customFormat="1" x14ac:dyDescent="0.2">
      <c r="A37" s="4" t="s">
        <v>68</v>
      </c>
      <c r="B37" s="7">
        <v>0</v>
      </c>
      <c r="C37" s="7">
        <v>0</v>
      </c>
      <c r="D37" s="22">
        <f t="shared" si="0"/>
        <v>0</v>
      </c>
      <c r="E37" s="29"/>
      <c r="F37" s="29"/>
      <c r="G37" s="29"/>
      <c r="H37" s="29"/>
      <c r="I37" s="29"/>
    </row>
    <row r="38" spans="1:9" s="87" customFormat="1" x14ac:dyDescent="0.2">
      <c r="A38" s="4" t="s">
        <v>69</v>
      </c>
      <c r="B38" s="7">
        <v>0.37947853999999998</v>
      </c>
      <c r="C38" s="7">
        <v>46.392768429999997</v>
      </c>
      <c r="D38" s="22">
        <f t="shared" si="0"/>
        <v>46.772246969999998</v>
      </c>
      <c r="E38" s="29"/>
      <c r="F38" s="29"/>
      <c r="G38" s="29"/>
      <c r="H38" s="29"/>
      <c r="I38" s="29"/>
    </row>
    <row r="39" spans="1:9" s="23" customFormat="1" ht="24" x14ac:dyDescent="0.2">
      <c r="A39" s="4" t="s">
        <v>70</v>
      </c>
      <c r="B39" s="7">
        <v>0</v>
      </c>
      <c r="C39" s="7">
        <v>0</v>
      </c>
      <c r="D39" s="22">
        <f t="shared" si="0"/>
        <v>0</v>
      </c>
      <c r="E39" s="22"/>
      <c r="F39" s="22"/>
      <c r="G39" s="22"/>
      <c r="H39" s="22"/>
      <c r="I39" s="22"/>
    </row>
    <row r="40" spans="1:9" s="87" customFormat="1" x14ac:dyDescent="0.2">
      <c r="A40" s="4" t="s">
        <v>71</v>
      </c>
      <c r="B40" s="7">
        <v>0</v>
      </c>
      <c r="C40" s="7">
        <v>0</v>
      </c>
      <c r="D40" s="22">
        <f t="shared" si="0"/>
        <v>0</v>
      </c>
      <c r="E40" s="29"/>
      <c r="F40" s="29"/>
      <c r="G40" s="29"/>
      <c r="H40" s="29"/>
      <c r="I40" s="29"/>
    </row>
    <row r="41" spans="1:9" s="87" customFormat="1" x14ac:dyDescent="0.2">
      <c r="A41" s="4" t="s">
        <v>72</v>
      </c>
      <c r="B41" s="7">
        <v>0</v>
      </c>
      <c r="C41" s="7">
        <v>0</v>
      </c>
      <c r="D41" s="22">
        <f t="shared" si="0"/>
        <v>0</v>
      </c>
      <c r="E41" s="29"/>
      <c r="F41" s="29"/>
      <c r="G41" s="29"/>
      <c r="H41" s="29"/>
      <c r="I41" s="29"/>
    </row>
    <row r="42" spans="1:9" s="23" customFormat="1" x14ac:dyDescent="0.2">
      <c r="A42" s="4" t="s">
        <v>73</v>
      </c>
      <c r="B42" s="7">
        <v>27.680352360000001</v>
      </c>
      <c r="C42" s="7">
        <v>501.25854612000001</v>
      </c>
      <c r="D42" s="22">
        <f t="shared" si="0"/>
        <v>528.93889848000003</v>
      </c>
      <c r="E42" s="22"/>
      <c r="F42" s="22"/>
      <c r="G42" s="22"/>
      <c r="H42" s="22"/>
      <c r="I42" s="22"/>
    </row>
    <row r="43" spans="1:9" s="87" customFormat="1" x14ac:dyDescent="0.2">
      <c r="A43" s="4" t="s">
        <v>74</v>
      </c>
      <c r="B43" s="7">
        <v>0</v>
      </c>
      <c r="C43" s="7">
        <v>15.443350000000001</v>
      </c>
      <c r="D43" s="22">
        <f t="shared" si="0"/>
        <v>15.443350000000001</v>
      </c>
      <c r="E43" s="29"/>
      <c r="F43" s="29"/>
      <c r="G43" s="29"/>
      <c r="H43" s="29"/>
      <c r="I43" s="29"/>
    </row>
    <row r="44" spans="1:9" s="87" customFormat="1" x14ac:dyDescent="0.2">
      <c r="A44" s="4" t="s">
        <v>75</v>
      </c>
      <c r="B44" s="7">
        <v>0</v>
      </c>
      <c r="C44" s="7">
        <v>0</v>
      </c>
      <c r="D44" s="22">
        <f t="shared" si="0"/>
        <v>0</v>
      </c>
      <c r="E44" s="29"/>
      <c r="F44" s="29"/>
      <c r="G44" s="29"/>
      <c r="H44" s="29"/>
      <c r="I44" s="29"/>
    </row>
    <row r="45" spans="1:9" s="87" customFormat="1" x14ac:dyDescent="0.2">
      <c r="A45" s="10" t="s">
        <v>76</v>
      </c>
      <c r="B45" s="12">
        <v>0</v>
      </c>
      <c r="C45" s="12">
        <v>4835.1045557999996</v>
      </c>
      <c r="D45" s="22">
        <f t="shared" si="0"/>
        <v>4835.1045557999996</v>
      </c>
      <c r="E45" s="29"/>
      <c r="F45" s="29"/>
      <c r="G45" s="29"/>
      <c r="H45" s="29"/>
      <c r="I45" s="29"/>
    </row>
    <row r="46" spans="1:9" s="87" customFormat="1" x14ac:dyDescent="0.2">
      <c r="A46" s="10" t="s">
        <v>77</v>
      </c>
      <c r="B46" s="12">
        <v>0</v>
      </c>
      <c r="C46" s="12">
        <v>2371.28004091</v>
      </c>
      <c r="D46" s="22">
        <f t="shared" si="0"/>
        <v>2371.28004091</v>
      </c>
      <c r="E46" s="29"/>
      <c r="F46" s="29"/>
      <c r="G46" s="29"/>
      <c r="H46" s="29"/>
      <c r="I46" s="29"/>
    </row>
    <row r="47" spans="1:9" s="87" customFormat="1" x14ac:dyDescent="0.2">
      <c r="A47" s="4" t="s">
        <v>78</v>
      </c>
      <c r="B47" s="7">
        <v>0</v>
      </c>
      <c r="C47" s="7">
        <v>275.54656901999999</v>
      </c>
      <c r="D47" s="22">
        <f t="shared" si="0"/>
        <v>275.54656901999999</v>
      </c>
      <c r="E47" s="29"/>
      <c r="F47" s="29"/>
      <c r="G47" s="29"/>
      <c r="H47" s="29"/>
      <c r="I47" s="29"/>
    </row>
    <row r="48" spans="1:9" s="87" customFormat="1" x14ac:dyDescent="0.2">
      <c r="A48" s="4" t="s">
        <v>79</v>
      </c>
      <c r="B48" s="7">
        <v>0</v>
      </c>
      <c r="C48" s="7">
        <v>2095.7334718900001</v>
      </c>
      <c r="D48" s="22">
        <f t="shared" si="0"/>
        <v>2095.7334718900001</v>
      </c>
      <c r="E48" s="29"/>
      <c r="F48" s="29"/>
      <c r="G48" s="29"/>
      <c r="H48" s="29"/>
      <c r="I48" s="29"/>
    </row>
    <row r="49" spans="1:9" s="23" customFormat="1" x14ac:dyDescent="0.2">
      <c r="A49" s="10" t="s">
        <v>80</v>
      </c>
      <c r="B49" s="12">
        <v>0</v>
      </c>
      <c r="C49" s="12">
        <v>0</v>
      </c>
      <c r="D49" s="22">
        <f t="shared" si="0"/>
        <v>0</v>
      </c>
      <c r="E49" s="22"/>
      <c r="F49" s="22"/>
      <c r="G49" s="22"/>
      <c r="H49" s="22"/>
      <c r="I49" s="22"/>
    </row>
    <row r="50" spans="1:9" s="87" customFormat="1" x14ac:dyDescent="0.2">
      <c r="A50" s="4" t="s">
        <v>81</v>
      </c>
      <c r="B50" s="7">
        <v>0</v>
      </c>
      <c r="C50" s="7">
        <v>0</v>
      </c>
      <c r="D50" s="22">
        <f t="shared" si="0"/>
        <v>0</v>
      </c>
      <c r="E50" s="29"/>
      <c r="F50" s="29"/>
      <c r="G50" s="29"/>
      <c r="H50" s="29"/>
      <c r="I50" s="29"/>
    </row>
    <row r="51" spans="1:9" s="87" customFormat="1" x14ac:dyDescent="0.2">
      <c r="A51" s="4" t="s">
        <v>82</v>
      </c>
      <c r="B51" s="7">
        <v>0</v>
      </c>
      <c r="C51" s="7">
        <v>0</v>
      </c>
      <c r="D51" s="22">
        <f t="shared" si="0"/>
        <v>0</v>
      </c>
      <c r="E51" s="29"/>
      <c r="F51" s="29"/>
      <c r="G51" s="29"/>
      <c r="H51" s="29"/>
      <c r="I51" s="29"/>
    </row>
    <row r="52" spans="1:9" x14ac:dyDescent="0.2">
      <c r="A52" s="10" t="s">
        <v>83</v>
      </c>
      <c r="B52" s="12">
        <v>0</v>
      </c>
      <c r="C52" s="12">
        <v>2463.82451489</v>
      </c>
      <c r="D52" s="22">
        <f t="shared" si="0"/>
        <v>2463.82451489</v>
      </c>
      <c r="E52" s="195"/>
    </row>
    <row r="53" spans="1:9" x14ac:dyDescent="0.2">
      <c r="A53" s="4" t="s">
        <v>58</v>
      </c>
      <c r="B53" s="7">
        <v>0</v>
      </c>
      <c r="C53" s="7">
        <v>0</v>
      </c>
      <c r="D53" s="22">
        <f t="shared" si="0"/>
        <v>0</v>
      </c>
    </row>
    <row r="54" spans="1:9" x14ac:dyDescent="0.2">
      <c r="A54" s="4" t="s">
        <v>84</v>
      </c>
      <c r="B54" s="7">
        <v>0</v>
      </c>
      <c r="C54" s="7">
        <v>0</v>
      </c>
      <c r="D54" s="22">
        <f t="shared" si="0"/>
        <v>0</v>
      </c>
    </row>
    <row r="55" spans="1:9" x14ac:dyDescent="0.2">
      <c r="A55" s="4" t="s">
        <v>63</v>
      </c>
      <c r="B55" s="7">
        <v>0</v>
      </c>
      <c r="C55" s="7">
        <v>0</v>
      </c>
      <c r="D55" s="22">
        <f t="shared" si="0"/>
        <v>0</v>
      </c>
    </row>
    <row r="56" spans="1:9" x14ac:dyDescent="0.2">
      <c r="A56" s="4" t="s">
        <v>65</v>
      </c>
      <c r="B56" s="7">
        <v>0</v>
      </c>
      <c r="C56" s="7">
        <v>0</v>
      </c>
      <c r="D56" s="22">
        <f t="shared" si="0"/>
        <v>0</v>
      </c>
    </row>
    <row r="57" spans="1:9" x14ac:dyDescent="0.2">
      <c r="A57" s="4" t="s">
        <v>85</v>
      </c>
      <c r="B57" s="7">
        <v>0</v>
      </c>
      <c r="C57" s="7">
        <v>0</v>
      </c>
      <c r="D57" s="22">
        <f t="shared" si="0"/>
        <v>0</v>
      </c>
    </row>
    <row r="58" spans="1:9" x14ac:dyDescent="0.2">
      <c r="A58" s="4" t="s">
        <v>86</v>
      </c>
      <c r="B58" s="7">
        <v>0</v>
      </c>
      <c r="C58" s="7">
        <v>0</v>
      </c>
      <c r="D58" s="22">
        <f t="shared" si="0"/>
        <v>0</v>
      </c>
    </row>
    <row r="59" spans="1:9" x14ac:dyDescent="0.2">
      <c r="A59" s="4" t="s">
        <v>67</v>
      </c>
      <c r="B59" s="7">
        <v>0</v>
      </c>
      <c r="C59" s="7">
        <v>0</v>
      </c>
      <c r="D59" s="22">
        <f t="shared" si="0"/>
        <v>0</v>
      </c>
    </row>
    <row r="60" spans="1:9" x14ac:dyDescent="0.2">
      <c r="A60" s="4" t="s">
        <v>87</v>
      </c>
      <c r="B60" s="7">
        <v>0</v>
      </c>
      <c r="C60" s="7">
        <v>0</v>
      </c>
      <c r="D60" s="22">
        <f t="shared" si="0"/>
        <v>0</v>
      </c>
    </row>
    <row r="61" spans="1:9" x14ac:dyDescent="0.2">
      <c r="A61" s="4" t="s">
        <v>69</v>
      </c>
      <c r="B61" s="7">
        <v>0</v>
      </c>
      <c r="C61" s="7">
        <v>0</v>
      </c>
      <c r="D61" s="22">
        <f t="shared" si="0"/>
        <v>0</v>
      </c>
    </row>
    <row r="62" spans="1:9" x14ac:dyDescent="0.2">
      <c r="A62" s="4" t="s">
        <v>71</v>
      </c>
      <c r="B62" s="7">
        <v>0</v>
      </c>
      <c r="C62" s="7">
        <v>0</v>
      </c>
      <c r="D62" s="22">
        <f t="shared" si="0"/>
        <v>0</v>
      </c>
    </row>
    <row r="63" spans="1:9" x14ac:dyDescent="0.2">
      <c r="A63" s="4" t="s">
        <v>72</v>
      </c>
      <c r="B63" s="7">
        <v>0</v>
      </c>
      <c r="C63" s="7">
        <v>0</v>
      </c>
      <c r="D63" s="22">
        <f t="shared" si="0"/>
        <v>0</v>
      </c>
    </row>
    <row r="64" spans="1:9" x14ac:dyDescent="0.2">
      <c r="A64" s="4" t="s">
        <v>88</v>
      </c>
      <c r="B64" s="7">
        <v>0</v>
      </c>
      <c r="C64" s="7">
        <v>0</v>
      </c>
      <c r="D64" s="22">
        <f t="shared" si="0"/>
        <v>0</v>
      </c>
    </row>
    <row r="65" spans="1:4" x14ac:dyDescent="0.2">
      <c r="A65" s="4" t="s">
        <v>73</v>
      </c>
      <c r="B65" s="7">
        <v>0</v>
      </c>
      <c r="C65" s="7">
        <v>2463.82451489</v>
      </c>
      <c r="D65" s="22">
        <f t="shared" si="0"/>
        <v>2463.82451489</v>
      </c>
    </row>
    <row r="66" spans="1:4" x14ac:dyDescent="0.2">
      <c r="A66" s="4" t="s">
        <v>74</v>
      </c>
      <c r="B66" s="7">
        <v>0</v>
      </c>
      <c r="C66" s="7">
        <v>0</v>
      </c>
      <c r="D66" s="22">
        <f t="shared" si="0"/>
        <v>0</v>
      </c>
    </row>
    <row r="67" spans="1:4" x14ac:dyDescent="0.2">
      <c r="A67" s="10" t="s">
        <v>89</v>
      </c>
      <c r="B67" s="12">
        <v>0</v>
      </c>
      <c r="C67" s="12">
        <v>0</v>
      </c>
      <c r="D67" s="22">
        <f t="shared" si="0"/>
        <v>0</v>
      </c>
    </row>
    <row r="68" spans="1:4" x14ac:dyDescent="0.2">
      <c r="A68" s="4" t="s">
        <v>90</v>
      </c>
      <c r="B68" s="7">
        <v>0</v>
      </c>
      <c r="C68" s="7">
        <v>0</v>
      </c>
      <c r="D68" s="22">
        <f t="shared" si="0"/>
        <v>0</v>
      </c>
    </row>
    <row r="69" spans="1:4" x14ac:dyDescent="0.2">
      <c r="A69" s="4" t="s">
        <v>91</v>
      </c>
      <c r="B69" s="7">
        <v>0</v>
      </c>
      <c r="C69" s="7">
        <v>0</v>
      </c>
      <c r="D69" s="22">
        <f t="shared" si="0"/>
        <v>0</v>
      </c>
    </row>
    <row r="70" spans="1:4" ht="13.5" thickBot="1" x14ac:dyDescent="0.25">
      <c r="A70" s="52"/>
      <c r="B70" s="5"/>
      <c r="C70" s="5"/>
      <c r="D70" s="52"/>
    </row>
    <row r="71" spans="1:4" ht="13.5" thickTop="1" x14ac:dyDescent="0.2">
      <c r="A71" s="52"/>
      <c r="B71" s="52"/>
      <c r="C71" s="52"/>
      <c r="D71" s="52"/>
    </row>
    <row r="72" spans="1:4" x14ac:dyDescent="0.2">
      <c r="A72" s="52"/>
      <c r="B72" s="52"/>
      <c r="C72" s="52"/>
      <c r="D72" s="52"/>
    </row>
    <row r="73" spans="1:4" x14ac:dyDescent="0.2">
      <c r="A73" s="52"/>
      <c r="B73" s="52"/>
      <c r="C73" s="52"/>
      <c r="D73" s="52"/>
    </row>
    <row r="74" spans="1:4" x14ac:dyDescent="0.2">
      <c r="A74" s="52"/>
      <c r="B74" s="52"/>
      <c r="C74" s="52"/>
      <c r="D74" s="52"/>
    </row>
    <row r="75" spans="1:4" x14ac:dyDescent="0.2">
      <c r="A75" s="52"/>
      <c r="B75" s="52"/>
      <c r="C75" s="52"/>
      <c r="D75" s="52"/>
    </row>
    <row r="76" spans="1:4" x14ac:dyDescent="0.2">
      <c r="A76" s="52"/>
      <c r="B76" s="52"/>
      <c r="C76" s="52"/>
      <c r="D76" s="52"/>
    </row>
    <row r="77" spans="1:4" x14ac:dyDescent="0.2">
      <c r="A77" s="52"/>
      <c r="B77" s="52"/>
      <c r="C77" s="52"/>
      <c r="D77" s="52"/>
    </row>
    <row r="78" spans="1:4" x14ac:dyDescent="0.2">
      <c r="A78" s="52"/>
      <c r="B78" s="52"/>
      <c r="C78" s="52"/>
      <c r="D78" s="52"/>
    </row>
    <row r="79" spans="1:4" x14ac:dyDescent="0.2">
      <c r="A79" s="52"/>
      <c r="B79" s="52"/>
      <c r="C79" s="52"/>
      <c r="D79" s="52"/>
    </row>
    <row r="80" spans="1:4" x14ac:dyDescent="0.2">
      <c r="A80" s="52"/>
      <c r="B80" s="52"/>
      <c r="C80" s="52"/>
      <c r="D80" s="52"/>
    </row>
    <row r="81" spans="1:4" x14ac:dyDescent="0.2">
      <c r="A81" s="52"/>
      <c r="B81" s="52"/>
      <c r="C81" s="52"/>
      <c r="D81" s="52"/>
    </row>
    <row r="82" spans="1:4" x14ac:dyDescent="0.2">
      <c r="A82" s="52"/>
      <c r="B82" s="52"/>
      <c r="C82" s="52"/>
      <c r="D82" s="52"/>
    </row>
    <row r="83" spans="1:4" x14ac:dyDescent="0.2">
      <c r="A83" s="52"/>
      <c r="B83" s="52"/>
      <c r="C83" s="52"/>
      <c r="D83" s="52"/>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3DB4C-E684-4CE1-A72B-F6951B28A337}">
  <sheetPr>
    <tabColor rgb="FF92D050"/>
  </sheetPr>
  <dimension ref="A1:AQ73"/>
  <sheetViews>
    <sheetView showGridLines="0" defaultGridColor="0" colorId="60" workbookViewId="0">
      <pane xSplit="1" ySplit="11" topLeftCell="AL15" activePane="bottomRight" state="frozen"/>
      <selection pane="topRight" activeCell="B1" sqref="B1"/>
      <selection pane="bottomLeft" activeCell="A12" sqref="A12"/>
      <selection pane="bottomRight" activeCell="AQ18" sqref="AQ18"/>
    </sheetView>
  </sheetViews>
  <sheetFormatPr baseColWidth="10" defaultColWidth="11.42578125" defaultRowHeight="12" x14ac:dyDescent="0.2"/>
  <cols>
    <col min="1" max="1" width="56.85546875" style="170" customWidth="1"/>
    <col min="2" max="2" width="12.85546875" style="170" customWidth="1"/>
    <col min="3" max="4" width="11.85546875" style="170" customWidth="1"/>
    <col min="5" max="6" width="12.85546875" style="170" customWidth="1"/>
    <col min="7" max="7" width="11.85546875" style="170" customWidth="1"/>
    <col min="8" max="8" width="11.42578125" style="170"/>
    <col min="9" max="9" width="14.140625" style="170" customWidth="1"/>
    <col min="10" max="10" width="13.5703125" style="170" customWidth="1"/>
    <col min="11" max="12" width="11.85546875" style="170" customWidth="1"/>
    <col min="13" max="13" width="13.140625" style="170" customWidth="1"/>
    <col min="14" max="14" width="12" style="170" customWidth="1"/>
    <col min="15" max="15" width="11.85546875" style="170" bestFit="1" customWidth="1"/>
    <col min="16" max="16" width="10.42578125" style="170" customWidth="1"/>
    <col min="17" max="17" width="11.5703125" style="170" customWidth="1"/>
    <col min="18" max="18" width="10.140625" style="170" customWidth="1"/>
    <col min="19" max="19" width="11.140625" style="170" customWidth="1"/>
    <col min="20" max="20" width="13.42578125" style="170" customWidth="1"/>
    <col min="21" max="21" width="13.5703125" style="170" customWidth="1"/>
    <col min="22" max="22" width="12.85546875" style="170" customWidth="1"/>
    <col min="23" max="23" width="11.85546875" style="170" customWidth="1"/>
    <col min="24" max="24" width="13.42578125" style="170" customWidth="1"/>
    <col min="25" max="25" width="12.85546875" style="170" customWidth="1"/>
    <col min="26" max="26" width="15.85546875" style="170" customWidth="1"/>
    <col min="27" max="28" width="15" style="170" customWidth="1"/>
    <col min="29" max="29" width="13.42578125" style="170" customWidth="1"/>
    <col min="30" max="31" width="15.85546875" style="170" customWidth="1"/>
    <col min="32" max="33" width="17.42578125" style="170" customWidth="1"/>
    <col min="34" max="34" width="12.85546875" style="170" customWidth="1"/>
    <col min="35" max="35" width="15.85546875" style="170" customWidth="1"/>
    <col min="36" max="36" width="12.5703125" style="170" customWidth="1"/>
    <col min="37" max="37" width="14.85546875" style="170" customWidth="1"/>
    <col min="38" max="38" width="12.42578125" style="170" bestFit="1" customWidth="1"/>
    <col min="39" max="39" width="11.85546875" style="170" bestFit="1" customWidth="1"/>
    <col min="40" max="42" width="11.42578125" style="170"/>
    <col min="43" max="43" width="12.85546875" style="170" bestFit="1" customWidth="1"/>
    <col min="44" max="16384" width="11.42578125" style="170"/>
  </cols>
  <sheetData>
    <row r="1" spans="1:43" x14ac:dyDescent="0.2">
      <c r="A1" s="169" t="s">
        <v>0</v>
      </c>
    </row>
    <row r="2" spans="1:43" x14ac:dyDescent="0.2">
      <c r="A2" s="169" t="s">
        <v>2</v>
      </c>
    </row>
    <row r="3" spans="1:43" x14ac:dyDescent="0.2">
      <c r="A3" s="169" t="s">
        <v>3</v>
      </c>
    </row>
    <row r="5" spans="1:43" x14ac:dyDescent="0.2">
      <c r="B5" s="220" t="s">
        <v>92</v>
      </c>
      <c r="C5" s="220"/>
      <c r="D5" s="220"/>
      <c r="E5" s="220"/>
      <c r="F5" s="220"/>
      <c r="G5" s="220"/>
      <c r="H5" s="220" t="s">
        <v>92</v>
      </c>
      <c r="I5" s="220"/>
      <c r="J5" s="220"/>
      <c r="K5" s="220"/>
      <c r="L5" s="220"/>
      <c r="M5" s="220" t="s">
        <v>92</v>
      </c>
      <c r="N5" s="220"/>
      <c r="O5" s="220"/>
      <c r="P5" s="220"/>
      <c r="Q5" s="220"/>
      <c r="R5" s="220"/>
      <c r="S5" s="220"/>
      <c r="T5" s="220" t="s">
        <v>92</v>
      </c>
      <c r="U5" s="220"/>
      <c r="V5" s="220"/>
      <c r="W5" s="220"/>
      <c r="X5" s="220"/>
      <c r="Y5" s="220"/>
      <c r="Z5" s="220" t="s">
        <v>92</v>
      </c>
      <c r="AA5" s="220"/>
      <c r="AB5" s="220"/>
      <c r="AC5" s="220"/>
      <c r="AD5" s="220" t="s">
        <v>92</v>
      </c>
      <c r="AE5" s="220"/>
      <c r="AF5" s="220"/>
      <c r="AG5" s="220"/>
      <c r="AH5" s="220"/>
      <c r="AI5" s="220" t="s">
        <v>92</v>
      </c>
      <c r="AJ5" s="220"/>
      <c r="AK5" s="220"/>
      <c r="AL5" s="220"/>
      <c r="AM5" s="220" t="s">
        <v>92</v>
      </c>
      <c r="AN5" s="220"/>
      <c r="AO5" s="220"/>
      <c r="AP5" s="220"/>
      <c r="AQ5" s="220"/>
    </row>
    <row r="6" spans="1:43" x14ac:dyDescent="0.2">
      <c r="B6" s="220" t="s">
        <v>93</v>
      </c>
      <c r="C6" s="220"/>
      <c r="D6" s="220"/>
      <c r="E6" s="220"/>
      <c r="F6" s="220"/>
      <c r="G6" s="220"/>
      <c r="H6" s="220" t="s">
        <v>93</v>
      </c>
      <c r="I6" s="220"/>
      <c r="J6" s="220"/>
      <c r="K6" s="220"/>
      <c r="L6" s="220"/>
      <c r="M6" s="220" t="s">
        <v>93</v>
      </c>
      <c r="N6" s="220"/>
      <c r="O6" s="220"/>
      <c r="P6" s="220"/>
      <c r="Q6" s="220"/>
      <c r="R6" s="220"/>
      <c r="S6" s="220"/>
      <c r="T6" s="220" t="s">
        <v>93</v>
      </c>
      <c r="U6" s="220"/>
      <c r="V6" s="220"/>
      <c r="W6" s="220"/>
      <c r="X6" s="220"/>
      <c r="Y6" s="220"/>
      <c r="Z6" s="220" t="s">
        <v>93</v>
      </c>
      <c r="AA6" s="220"/>
      <c r="AB6" s="220"/>
      <c r="AC6" s="220"/>
      <c r="AD6" s="220" t="s">
        <v>93</v>
      </c>
      <c r="AE6" s="220"/>
      <c r="AF6" s="220"/>
      <c r="AG6" s="220"/>
      <c r="AH6" s="220"/>
      <c r="AI6" s="220" t="s">
        <v>93</v>
      </c>
      <c r="AJ6" s="220"/>
      <c r="AK6" s="220"/>
      <c r="AL6" s="220"/>
      <c r="AM6" s="220" t="s">
        <v>93</v>
      </c>
      <c r="AN6" s="220"/>
      <c r="AO6" s="220"/>
      <c r="AP6" s="220"/>
      <c r="AQ6" s="220"/>
    </row>
    <row r="7" spans="1:43" x14ac:dyDescent="0.2">
      <c r="B7" s="220">
        <v>2021</v>
      </c>
      <c r="C7" s="220"/>
      <c r="D7" s="220"/>
      <c r="E7" s="220"/>
      <c r="F7" s="220"/>
      <c r="G7" s="220"/>
      <c r="H7" s="220">
        <v>2021</v>
      </c>
      <c r="I7" s="220"/>
      <c r="J7" s="220"/>
      <c r="K7" s="220"/>
      <c r="L7" s="220"/>
      <c r="M7" s="220">
        <v>2021</v>
      </c>
      <c r="N7" s="220"/>
      <c r="O7" s="220"/>
      <c r="P7" s="220"/>
      <c r="Q7" s="220"/>
      <c r="R7" s="220"/>
      <c r="S7" s="220"/>
      <c r="T7" s="220">
        <v>2021</v>
      </c>
      <c r="U7" s="220"/>
      <c r="V7" s="220"/>
      <c r="W7" s="220"/>
      <c r="X7" s="220"/>
      <c r="Y7" s="220"/>
      <c r="Z7" s="220">
        <v>2021</v>
      </c>
      <c r="AA7" s="220"/>
      <c r="AB7" s="220"/>
      <c r="AC7" s="220"/>
      <c r="AD7" s="220">
        <v>2021</v>
      </c>
      <c r="AE7" s="220"/>
      <c r="AF7" s="220"/>
      <c r="AG7" s="220"/>
      <c r="AH7" s="220"/>
      <c r="AI7" s="220">
        <v>2021</v>
      </c>
      <c r="AJ7" s="220"/>
      <c r="AK7" s="220"/>
      <c r="AL7" s="220"/>
      <c r="AM7" s="220">
        <v>2021</v>
      </c>
      <c r="AN7" s="220"/>
      <c r="AO7" s="220"/>
      <c r="AP7" s="220"/>
      <c r="AQ7" s="220"/>
    </row>
    <row r="8" spans="1:43" x14ac:dyDescent="0.2">
      <c r="B8" s="220" t="s">
        <v>6</v>
      </c>
      <c r="C8" s="220"/>
      <c r="D8" s="220"/>
      <c r="E8" s="220"/>
      <c r="F8" s="220"/>
      <c r="G8" s="220"/>
      <c r="H8" s="220" t="s">
        <v>6</v>
      </c>
      <c r="I8" s="220"/>
      <c r="J8" s="220"/>
      <c r="K8" s="220"/>
      <c r="L8" s="220"/>
      <c r="M8" s="220" t="s">
        <v>6</v>
      </c>
      <c r="N8" s="220"/>
      <c r="O8" s="220"/>
      <c r="P8" s="220"/>
      <c r="Q8" s="220"/>
      <c r="R8" s="220"/>
      <c r="S8" s="220"/>
      <c r="T8" s="220" t="s">
        <v>6</v>
      </c>
      <c r="U8" s="220"/>
      <c r="V8" s="220"/>
      <c r="W8" s="220"/>
      <c r="X8" s="220"/>
      <c r="Y8" s="220"/>
      <c r="Z8" s="220" t="s">
        <v>6</v>
      </c>
      <c r="AA8" s="220"/>
      <c r="AB8" s="220"/>
      <c r="AC8" s="220"/>
      <c r="AD8" s="220" t="s">
        <v>6</v>
      </c>
      <c r="AE8" s="220"/>
      <c r="AF8" s="220"/>
      <c r="AG8" s="220"/>
      <c r="AH8" s="220"/>
      <c r="AI8" s="220" t="s">
        <v>6</v>
      </c>
      <c r="AJ8" s="220"/>
      <c r="AK8" s="220"/>
      <c r="AL8" s="220"/>
      <c r="AM8" s="220" t="s">
        <v>6</v>
      </c>
      <c r="AN8" s="220"/>
      <c r="AO8" s="220"/>
      <c r="AP8" s="220"/>
      <c r="AQ8" s="220"/>
    </row>
    <row r="9" spans="1:43" ht="12.75" thickBot="1" x14ac:dyDescent="0.25">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row>
    <row r="10" spans="1:43" s="172" customFormat="1" ht="36" customHeight="1" thickTop="1" thickBot="1" x14ac:dyDescent="0.25">
      <c r="A10" s="14" t="s">
        <v>1</v>
      </c>
      <c r="B10" s="221" t="s">
        <v>94</v>
      </c>
      <c r="C10" s="221"/>
      <c r="D10" s="221"/>
      <c r="E10" s="221"/>
      <c r="F10" s="221"/>
      <c r="G10" s="221"/>
      <c r="H10" s="221" t="s">
        <v>95</v>
      </c>
      <c r="I10" s="221"/>
      <c r="J10" s="221"/>
      <c r="K10" s="221"/>
      <c r="L10" s="221"/>
      <c r="M10" s="221" t="s">
        <v>96</v>
      </c>
      <c r="N10" s="221"/>
      <c r="O10" s="221"/>
      <c r="P10" s="221"/>
      <c r="Q10" s="221"/>
      <c r="R10" s="221"/>
      <c r="S10" s="221"/>
      <c r="T10" s="221" t="s">
        <v>97</v>
      </c>
      <c r="U10" s="221"/>
      <c r="V10" s="221" t="s">
        <v>98</v>
      </c>
      <c r="W10" s="221"/>
      <c r="X10" s="221"/>
      <c r="Y10" s="221"/>
      <c r="Z10" s="221" t="s">
        <v>99</v>
      </c>
      <c r="AA10" s="221"/>
      <c r="AB10" s="221"/>
      <c r="AC10" s="221"/>
      <c r="AD10" s="221" t="s">
        <v>100</v>
      </c>
      <c r="AE10" s="221"/>
      <c r="AF10" s="221"/>
      <c r="AG10" s="221"/>
      <c r="AH10" s="221"/>
      <c r="AI10" s="221" t="s">
        <v>101</v>
      </c>
      <c r="AJ10" s="221"/>
      <c r="AK10" s="221"/>
      <c r="AL10" s="221"/>
      <c r="AM10" s="221" t="s">
        <v>102</v>
      </c>
      <c r="AN10" s="221"/>
      <c r="AO10" s="221"/>
      <c r="AP10" s="221"/>
      <c r="AQ10" s="15"/>
    </row>
    <row r="11" spans="1:43" ht="65.45" customHeight="1" thickTop="1" thickBot="1" x14ac:dyDescent="0.25">
      <c r="A11" s="18"/>
      <c r="B11" s="18" t="s">
        <v>7</v>
      </c>
      <c r="C11" s="19" t="s">
        <v>40</v>
      </c>
      <c r="D11" s="19" t="s">
        <v>8</v>
      </c>
      <c r="E11" s="19" t="s">
        <v>9</v>
      </c>
      <c r="F11" s="19" t="s">
        <v>11</v>
      </c>
      <c r="G11" s="20" t="s">
        <v>10</v>
      </c>
      <c r="H11" s="19" t="s">
        <v>103</v>
      </c>
      <c r="I11" s="19" t="s">
        <v>12</v>
      </c>
      <c r="J11" s="19" t="s">
        <v>104</v>
      </c>
      <c r="K11" s="19" t="s">
        <v>41</v>
      </c>
      <c r="L11" s="19" t="s">
        <v>13</v>
      </c>
      <c r="M11" s="18" t="s">
        <v>17</v>
      </c>
      <c r="N11" s="19" t="s">
        <v>18</v>
      </c>
      <c r="O11" s="19" t="s">
        <v>19</v>
      </c>
      <c r="P11" s="19" t="s">
        <v>20</v>
      </c>
      <c r="Q11" s="19" t="s">
        <v>21</v>
      </c>
      <c r="R11" s="19" t="s">
        <v>22</v>
      </c>
      <c r="S11" s="20" t="s">
        <v>23</v>
      </c>
      <c r="T11" s="19" t="s">
        <v>105</v>
      </c>
      <c r="U11" s="19" t="s">
        <v>28</v>
      </c>
      <c r="V11" s="18" t="s">
        <v>36</v>
      </c>
      <c r="W11" s="19" t="s">
        <v>37</v>
      </c>
      <c r="X11" s="19" t="s">
        <v>38</v>
      </c>
      <c r="Y11" s="20" t="s">
        <v>39</v>
      </c>
      <c r="Z11" s="19" t="s">
        <v>33</v>
      </c>
      <c r="AA11" s="19" t="s">
        <v>34</v>
      </c>
      <c r="AB11" s="19" t="s">
        <v>106</v>
      </c>
      <c r="AC11" s="19" t="s">
        <v>35</v>
      </c>
      <c r="AD11" s="18" t="s">
        <v>14</v>
      </c>
      <c r="AE11" s="19" t="s">
        <v>15</v>
      </c>
      <c r="AF11" s="19" t="s">
        <v>16</v>
      </c>
      <c r="AG11" s="19" t="s">
        <v>107</v>
      </c>
      <c r="AH11" s="20" t="s">
        <v>108</v>
      </c>
      <c r="AI11" s="19" t="s">
        <v>24</v>
      </c>
      <c r="AJ11" s="19" t="s">
        <v>25</v>
      </c>
      <c r="AK11" s="19" t="s">
        <v>26</v>
      </c>
      <c r="AL11" s="19" t="s">
        <v>27</v>
      </c>
      <c r="AM11" s="18" t="s">
        <v>29</v>
      </c>
      <c r="AN11" s="19" t="s">
        <v>30</v>
      </c>
      <c r="AO11" s="19" t="s">
        <v>31</v>
      </c>
      <c r="AP11" s="20" t="s">
        <v>32</v>
      </c>
      <c r="AQ11" s="19" t="s">
        <v>42</v>
      </c>
    </row>
    <row r="12" spans="1:43" s="175" customFormat="1" ht="12.75" thickTop="1" x14ac:dyDescent="0.2">
      <c r="A12" s="21" t="s">
        <v>109</v>
      </c>
      <c r="B12" s="22"/>
      <c r="C12" s="173"/>
      <c r="D12" s="22"/>
      <c r="E12" s="22"/>
      <c r="F12" s="22"/>
      <c r="G12" s="22"/>
      <c r="H12" s="22"/>
      <c r="I12" s="22"/>
      <c r="J12" s="22"/>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4"/>
    </row>
    <row r="13" spans="1:43" s="175" customFormat="1" ht="12.75" x14ac:dyDescent="0.2">
      <c r="A13" s="10" t="s">
        <v>46</v>
      </c>
      <c r="B13" s="11">
        <v>220998.29931472999</v>
      </c>
      <c r="C13" s="12">
        <v>67509.621816040002</v>
      </c>
      <c r="D13" s="11">
        <v>13490.15906235</v>
      </c>
      <c r="E13" s="11">
        <v>11361.93906832</v>
      </c>
      <c r="F13" s="11">
        <v>1899977.09972988</v>
      </c>
      <c r="G13" s="11">
        <v>39459.180541440001</v>
      </c>
      <c r="H13" s="22"/>
      <c r="I13" s="11">
        <v>616439.75653863</v>
      </c>
      <c r="J13" s="22"/>
      <c r="K13" s="12">
        <v>41251.644899999897</v>
      </c>
      <c r="L13" s="11">
        <v>290781.43238833197</v>
      </c>
      <c r="M13" s="12">
        <v>2109427.5219024229</v>
      </c>
      <c r="N13" s="12">
        <v>210923.62468001631</v>
      </c>
      <c r="O13" s="12">
        <v>2417175.3456749059</v>
      </c>
      <c r="P13" s="12">
        <v>363418.89996510802</v>
      </c>
      <c r="Q13" s="12">
        <v>591026.09923127096</v>
      </c>
      <c r="R13" s="12">
        <v>20264.478013799999</v>
      </c>
      <c r="S13" s="12">
        <v>31052.755773589</v>
      </c>
      <c r="U13" s="12">
        <v>55683.116455709998</v>
      </c>
      <c r="V13" s="12">
        <v>215561.82593972</v>
      </c>
      <c r="W13" s="12">
        <v>539654.913958736</v>
      </c>
      <c r="X13" s="12">
        <v>182150.24</v>
      </c>
      <c r="Y13" s="12">
        <v>2871.5604237699999</v>
      </c>
      <c r="Z13" s="12">
        <v>31752.593147889998</v>
      </c>
      <c r="AA13" s="12">
        <v>378220.52091188001</v>
      </c>
      <c r="AC13" s="12">
        <v>2257666.6466515702</v>
      </c>
      <c r="AD13" s="11">
        <v>8697.1663296400002</v>
      </c>
      <c r="AE13" s="12">
        <v>37665.548946559997</v>
      </c>
      <c r="AF13" s="12">
        <v>6964.3389171199997</v>
      </c>
      <c r="AI13" s="12">
        <v>7796.9591211814004</v>
      </c>
      <c r="AJ13" s="12">
        <v>589707.54807139805</v>
      </c>
      <c r="AK13" s="12">
        <v>95393.332399999999</v>
      </c>
      <c r="AL13" s="12">
        <v>1871591.3394277401</v>
      </c>
      <c r="AM13" s="12">
        <v>2576193.6634996198</v>
      </c>
      <c r="AN13" s="12">
        <v>345929.06195851002</v>
      </c>
      <c r="AO13" s="12">
        <v>15121.371546840001</v>
      </c>
      <c r="AP13" s="12">
        <v>208297.02084965989</v>
      </c>
      <c r="AQ13" s="175">
        <f>SUM(B13:AP13)</f>
        <v>18371476.627158377</v>
      </c>
    </row>
    <row r="14" spans="1:43" s="175" customFormat="1" ht="12.75" x14ac:dyDescent="0.2">
      <c r="A14" s="10" t="s">
        <v>47</v>
      </c>
      <c r="B14" s="11">
        <v>216493.11712276001</v>
      </c>
      <c r="C14" s="12">
        <v>67509.621816040002</v>
      </c>
      <c r="D14" s="11">
        <v>13490.15906235</v>
      </c>
      <c r="E14" s="11">
        <v>11361.93906832</v>
      </c>
      <c r="F14" s="11">
        <v>1899977.09972988</v>
      </c>
      <c r="G14" s="11">
        <v>39459.180541440001</v>
      </c>
      <c r="H14" s="22"/>
      <c r="I14" s="11">
        <v>616439.75653863</v>
      </c>
      <c r="J14" s="22"/>
      <c r="K14" s="12">
        <v>41313.375516069602</v>
      </c>
      <c r="L14" s="11">
        <v>290781.43238833197</v>
      </c>
      <c r="M14" s="12">
        <v>2177120.3739351928</v>
      </c>
      <c r="N14" s="12">
        <v>210645.24933962629</v>
      </c>
      <c r="O14" s="12">
        <v>2476780.6658621561</v>
      </c>
      <c r="P14" s="12">
        <v>363418.89996510802</v>
      </c>
      <c r="Q14" s="12">
        <v>591026.09923127096</v>
      </c>
      <c r="R14" s="12">
        <v>20264.478013799999</v>
      </c>
      <c r="S14" s="12">
        <v>22938.862146268999</v>
      </c>
      <c r="U14" s="12">
        <v>55683.116455709998</v>
      </c>
      <c r="V14" s="12">
        <v>215518.52859248</v>
      </c>
      <c r="W14" s="12">
        <v>539950.74058452202</v>
      </c>
      <c r="X14" s="12">
        <v>182217.22</v>
      </c>
      <c r="Y14" s="12">
        <v>2871.5604237699999</v>
      </c>
      <c r="Z14" s="12">
        <v>31752.593147889998</v>
      </c>
      <c r="AA14" s="12">
        <v>378220.52091188001</v>
      </c>
      <c r="AC14" s="12">
        <v>2257684.5779192802</v>
      </c>
      <c r="AD14" s="11">
        <v>8697.1663296400002</v>
      </c>
      <c r="AE14" s="12">
        <v>37665.548946559997</v>
      </c>
      <c r="AF14" s="12">
        <v>6964.3389171199997</v>
      </c>
      <c r="AI14" s="12">
        <v>7796.9591211814004</v>
      </c>
      <c r="AJ14" s="12">
        <v>589806.774978942</v>
      </c>
      <c r="AK14" s="12">
        <v>95393.332399999999</v>
      </c>
      <c r="AL14" s="12">
        <v>1868152.8128448101</v>
      </c>
      <c r="AM14" s="12">
        <v>2580729.1479093102</v>
      </c>
      <c r="AN14" s="12">
        <v>345936.47181448998</v>
      </c>
      <c r="AO14" s="12">
        <v>15121.371546840001</v>
      </c>
      <c r="AP14" s="12">
        <v>209740.13686595991</v>
      </c>
      <c r="AQ14" s="175">
        <f t="shared" ref="AQ14:AQ70" si="0">SUM(B14:AP14)</f>
        <v>18488923.229987629</v>
      </c>
    </row>
    <row r="15" spans="1:43" s="176" customFormat="1" ht="12.75" x14ac:dyDescent="0.2">
      <c r="A15" s="10" t="s">
        <v>48</v>
      </c>
      <c r="B15" s="11">
        <v>212972.05724818999</v>
      </c>
      <c r="C15" s="12">
        <v>66657.517615570003</v>
      </c>
      <c r="D15" s="11">
        <v>13209.910866620001</v>
      </c>
      <c r="E15" s="11">
        <v>6328.3915238199997</v>
      </c>
      <c r="F15" s="11">
        <v>1899977.09972988</v>
      </c>
      <c r="G15" s="11">
        <v>37128.092051439999</v>
      </c>
      <c r="H15" s="22"/>
      <c r="I15" s="11">
        <v>587006.23496131005</v>
      </c>
      <c r="J15" s="22"/>
      <c r="K15" s="12">
        <v>30383.1036672724</v>
      </c>
      <c r="L15" s="11">
        <v>279496.42728407198</v>
      </c>
      <c r="M15" s="12">
        <v>2074090.892634243</v>
      </c>
      <c r="N15" s="12">
        <v>190282.9550958313</v>
      </c>
      <c r="O15" s="12">
        <v>2390386.1992717469</v>
      </c>
      <c r="P15" s="12">
        <v>114046.732069608</v>
      </c>
      <c r="Q15" s="12">
        <v>481598.51498920098</v>
      </c>
      <c r="R15" s="12">
        <v>19908.50843428</v>
      </c>
      <c r="S15" s="12">
        <v>21389.419877261</v>
      </c>
      <c r="T15" s="175"/>
      <c r="U15" s="12">
        <v>37661.371999130002</v>
      </c>
      <c r="V15" s="12">
        <v>16428.754320520002</v>
      </c>
      <c r="W15" s="12">
        <v>422655.65666272998</v>
      </c>
      <c r="X15" s="12">
        <v>124521.58</v>
      </c>
      <c r="Y15" s="12">
        <v>2836.1138212300002</v>
      </c>
      <c r="Z15" s="12">
        <v>31747.796255149999</v>
      </c>
      <c r="AA15" s="12">
        <v>374174.82935820997</v>
      </c>
      <c r="AB15" s="175"/>
      <c r="AC15" s="12">
        <v>2136859.82626259</v>
      </c>
      <c r="AD15" s="11">
        <v>8615.7853646399999</v>
      </c>
      <c r="AE15" s="12">
        <v>35919.249127290001</v>
      </c>
      <c r="AF15" s="12">
        <v>6482.2471045700004</v>
      </c>
      <c r="AG15" s="175"/>
      <c r="AH15" s="175"/>
      <c r="AI15" s="12">
        <v>6409.9089884313998</v>
      </c>
      <c r="AJ15" s="12">
        <v>544780.89699533198</v>
      </c>
      <c r="AK15" s="12">
        <v>86544.747099999993</v>
      </c>
      <c r="AL15" s="12">
        <v>1814459.50498575</v>
      </c>
      <c r="AM15" s="12">
        <v>2580610.6695675598</v>
      </c>
      <c r="AN15" s="12">
        <v>336887.66781299497</v>
      </c>
      <c r="AO15" s="12">
        <v>10286.26699104</v>
      </c>
      <c r="AP15" s="12">
        <v>197346.4968461899</v>
      </c>
      <c r="AQ15" s="175">
        <f t="shared" si="0"/>
        <v>17200091.426883709</v>
      </c>
    </row>
    <row r="16" spans="1:43" s="176" customFormat="1" ht="12.75" x14ac:dyDescent="0.2">
      <c r="A16" s="4" t="s">
        <v>49</v>
      </c>
      <c r="B16" s="6">
        <v>79693.85668343</v>
      </c>
      <c r="C16" s="7">
        <v>39263.460531700002</v>
      </c>
      <c r="D16" s="6">
        <v>8746.8844108800004</v>
      </c>
      <c r="E16" s="6">
        <v>3642.9678076</v>
      </c>
      <c r="F16" s="6">
        <v>0</v>
      </c>
      <c r="G16" s="6">
        <v>22508.56693642</v>
      </c>
      <c r="H16" s="29"/>
      <c r="I16" s="6">
        <v>383601.82703114999</v>
      </c>
      <c r="J16" s="29"/>
      <c r="K16" s="7">
        <v>14727.0940491375</v>
      </c>
      <c r="L16" s="6">
        <v>183541.216625512</v>
      </c>
      <c r="M16" s="7">
        <v>371120.63902666001</v>
      </c>
      <c r="N16" s="7">
        <v>49958.899129529003</v>
      </c>
      <c r="O16" s="7">
        <v>191220.112967722</v>
      </c>
      <c r="P16" s="7">
        <v>48541.019550748002</v>
      </c>
      <c r="Q16" s="7">
        <v>119752.18507551</v>
      </c>
      <c r="R16" s="7">
        <v>6946.0048177500003</v>
      </c>
      <c r="S16" s="7">
        <v>11171.279088371</v>
      </c>
      <c r="U16" s="7">
        <v>22294.01324239</v>
      </c>
      <c r="V16" s="7">
        <v>4678.1599411200004</v>
      </c>
      <c r="W16" s="7">
        <v>187359.84997919499</v>
      </c>
      <c r="X16" s="7">
        <v>46110.26</v>
      </c>
      <c r="Y16" s="7">
        <v>1945.3363123500001</v>
      </c>
      <c r="Z16" s="7">
        <v>21816.29831111</v>
      </c>
      <c r="AA16" s="7">
        <v>65314.535405549999</v>
      </c>
      <c r="AC16" s="7">
        <v>1253906.1879932</v>
      </c>
      <c r="AD16" s="6">
        <v>2096.8873945999999</v>
      </c>
      <c r="AE16" s="7">
        <v>18995.507237279999</v>
      </c>
      <c r="AF16" s="7">
        <v>2572.04769975</v>
      </c>
      <c r="AI16" s="7">
        <v>3674.8620643700001</v>
      </c>
      <c r="AJ16" s="7">
        <v>350086.19631956401</v>
      </c>
      <c r="AK16" s="7">
        <v>43520.140899999999</v>
      </c>
      <c r="AL16" s="7">
        <v>1255046.0507672599</v>
      </c>
      <c r="AM16" s="7">
        <v>6296.0734488400003</v>
      </c>
      <c r="AN16" s="7">
        <v>37828.051413570996</v>
      </c>
      <c r="AO16" s="7">
        <v>5295.3213179100003</v>
      </c>
      <c r="AP16" s="7">
        <v>13261.452446484</v>
      </c>
      <c r="AQ16" s="175">
        <f t="shared" si="0"/>
        <v>4876533.2459266633</v>
      </c>
    </row>
    <row r="17" spans="1:43" s="176" customFormat="1" ht="12.75" x14ac:dyDescent="0.2">
      <c r="A17" s="4" t="s">
        <v>50</v>
      </c>
      <c r="B17" s="6">
        <v>10643.339505849999</v>
      </c>
      <c r="C17" s="7">
        <v>5228.3714829999999</v>
      </c>
      <c r="D17" s="6">
        <v>1400.84266551</v>
      </c>
      <c r="E17" s="6">
        <v>528.86850792999996</v>
      </c>
      <c r="F17" s="6">
        <v>0</v>
      </c>
      <c r="G17" s="6">
        <v>2954.250086</v>
      </c>
      <c r="H17" s="29"/>
      <c r="I17" s="6">
        <v>37554.486118649998</v>
      </c>
      <c r="J17" s="29"/>
      <c r="K17" s="7">
        <v>2904.14211488</v>
      </c>
      <c r="L17" s="6">
        <v>24817.957100290001</v>
      </c>
      <c r="M17" s="7">
        <v>65102.37383823</v>
      </c>
      <c r="N17" s="7">
        <v>7268.1387129389996</v>
      </c>
      <c r="O17" s="7">
        <v>34537.080098890998</v>
      </c>
      <c r="P17" s="7">
        <v>6583.7098120999999</v>
      </c>
      <c r="Q17" s="7">
        <v>21334.605636980999</v>
      </c>
      <c r="R17" s="7">
        <v>1247.38653546</v>
      </c>
      <c r="S17" s="7">
        <v>2111.7223687740002</v>
      </c>
      <c r="U17" s="7">
        <v>2983.6599995500001</v>
      </c>
      <c r="V17" s="7">
        <v>1158.9504177900001</v>
      </c>
      <c r="W17" s="7">
        <v>24264.723372119999</v>
      </c>
      <c r="X17" s="7">
        <v>8210.6299999999992</v>
      </c>
      <c r="Y17" s="7">
        <v>261.71019699999999</v>
      </c>
      <c r="Z17" s="7">
        <v>3959.6371205800001</v>
      </c>
      <c r="AA17" s="7">
        <v>9377.7578306399992</v>
      </c>
      <c r="AC17" s="7">
        <v>0</v>
      </c>
      <c r="AD17" s="6">
        <v>325.62844430000001</v>
      </c>
      <c r="AE17" s="7">
        <v>2535.6313316400001</v>
      </c>
      <c r="AF17" s="7">
        <v>468.26174621000001</v>
      </c>
      <c r="AI17" s="7">
        <v>352.54871276</v>
      </c>
      <c r="AJ17" s="7">
        <v>38320.153772913</v>
      </c>
      <c r="AK17" s="7">
        <v>3924.1529</v>
      </c>
      <c r="AL17" s="7">
        <v>112393.79792844001</v>
      </c>
      <c r="AM17" s="7">
        <v>86136.567133999997</v>
      </c>
      <c r="AN17" s="7">
        <v>5041.2564515519998</v>
      </c>
      <c r="AO17" s="7">
        <v>938.17271646999995</v>
      </c>
      <c r="AP17" s="7">
        <v>2039.9242796999999</v>
      </c>
      <c r="AQ17" s="175">
        <f t="shared" si="0"/>
        <v>526910.43894114997</v>
      </c>
    </row>
    <row r="18" spans="1:43" s="176" customFormat="1" ht="12.75" x14ac:dyDescent="0.2">
      <c r="A18" s="4" t="s">
        <v>51</v>
      </c>
      <c r="B18" s="6">
        <v>0</v>
      </c>
      <c r="C18" s="7">
        <v>0</v>
      </c>
      <c r="D18" s="6">
        <v>237.53275004</v>
      </c>
      <c r="E18" s="6">
        <v>40.993494050000002</v>
      </c>
      <c r="F18" s="6">
        <v>0</v>
      </c>
      <c r="G18" s="6">
        <v>0</v>
      </c>
      <c r="H18" s="29"/>
      <c r="I18" s="6">
        <v>49.630955999999998</v>
      </c>
      <c r="J18" s="29"/>
      <c r="K18" s="7">
        <v>785.94201461</v>
      </c>
      <c r="L18" s="6">
        <v>107.8694447</v>
      </c>
      <c r="M18" s="7">
        <v>15814.88789367</v>
      </c>
      <c r="N18" s="7">
        <v>775.13071057100001</v>
      </c>
      <c r="O18" s="7">
        <v>13177.98538559</v>
      </c>
      <c r="P18" s="7">
        <v>388.87687331000001</v>
      </c>
      <c r="Q18" s="7">
        <v>5466.6987429399996</v>
      </c>
      <c r="R18" s="7">
        <v>319.79796950999997</v>
      </c>
      <c r="S18" s="7">
        <v>3986.99300696</v>
      </c>
      <c r="U18" s="7">
        <v>0</v>
      </c>
      <c r="V18" s="7">
        <v>245.69858576999999</v>
      </c>
      <c r="W18" s="7">
        <v>106.23364712</v>
      </c>
      <c r="X18" s="7">
        <v>2571.6113669800002</v>
      </c>
      <c r="Y18" s="7">
        <v>17.86460598</v>
      </c>
      <c r="Z18" s="7">
        <v>1015.28711258</v>
      </c>
      <c r="AA18" s="7">
        <v>0</v>
      </c>
      <c r="AC18" s="7">
        <v>0</v>
      </c>
      <c r="AD18" s="6">
        <v>81.761991829999999</v>
      </c>
      <c r="AE18" s="7">
        <v>0</v>
      </c>
      <c r="AF18" s="7">
        <v>119.85573211000001</v>
      </c>
      <c r="AI18" s="7">
        <v>0</v>
      </c>
      <c r="AJ18" s="7">
        <v>0</v>
      </c>
      <c r="AK18" s="7">
        <v>0</v>
      </c>
      <c r="AL18" s="7">
        <v>58.783971170000001</v>
      </c>
      <c r="AM18" s="7">
        <v>0</v>
      </c>
      <c r="AN18" s="7">
        <v>0</v>
      </c>
      <c r="AO18" s="7">
        <v>229.84843961999999</v>
      </c>
      <c r="AP18" s="7">
        <v>211.76031544</v>
      </c>
      <c r="AQ18" s="175">
        <f t="shared" si="0"/>
        <v>45811.04501055101</v>
      </c>
    </row>
    <row r="19" spans="1:43" s="175" customFormat="1" ht="12.75" x14ac:dyDescent="0.2">
      <c r="A19" s="4" t="s">
        <v>52</v>
      </c>
      <c r="B19" s="6">
        <v>15383.133248849999</v>
      </c>
      <c r="C19" s="7">
        <v>5228.3714829999999</v>
      </c>
      <c r="D19" s="6">
        <v>1202.52758447</v>
      </c>
      <c r="E19" s="6">
        <v>499.73935688</v>
      </c>
      <c r="F19" s="6">
        <v>0</v>
      </c>
      <c r="G19" s="6">
        <v>2954.250086</v>
      </c>
      <c r="H19" s="29"/>
      <c r="I19" s="6">
        <v>37504.855162649998</v>
      </c>
      <c r="J19" s="29"/>
      <c r="K19" s="7">
        <v>2118.2001002699999</v>
      </c>
      <c r="L19" s="6">
        <v>24710.087655589999</v>
      </c>
      <c r="M19" s="7">
        <v>49287.485944560001</v>
      </c>
      <c r="N19" s="7">
        <v>6493.0080023680002</v>
      </c>
      <c r="O19" s="7">
        <v>38221.289713300997</v>
      </c>
      <c r="P19" s="7">
        <v>6194.8329387900003</v>
      </c>
      <c r="Q19" s="7">
        <v>15867.906894041</v>
      </c>
      <c r="R19" s="7">
        <v>927.58856594999997</v>
      </c>
      <c r="S19" s="7">
        <v>11781.038013584001</v>
      </c>
      <c r="T19" s="176"/>
      <c r="U19" s="7">
        <v>2983.6599995500001</v>
      </c>
      <c r="V19" s="7">
        <v>1174.96202902</v>
      </c>
      <c r="W19" s="7">
        <v>24158.489724999999</v>
      </c>
      <c r="X19" s="7">
        <v>7442.6850297999999</v>
      </c>
      <c r="Y19" s="7">
        <v>322.50173690000003</v>
      </c>
      <c r="Z19" s="7">
        <v>2944.3500079999999</v>
      </c>
      <c r="AA19" s="7">
        <v>9377.7578306399992</v>
      </c>
      <c r="AB19" s="176"/>
      <c r="AC19" s="7">
        <v>9342.6587266400002</v>
      </c>
      <c r="AD19" s="6">
        <v>243.86645247000001</v>
      </c>
      <c r="AE19" s="7">
        <v>2535.6313316400001</v>
      </c>
      <c r="AF19" s="7">
        <v>348.40601409999999</v>
      </c>
      <c r="AG19" s="176"/>
      <c r="AH19" s="176"/>
      <c r="AI19" s="7">
        <v>352.54871276</v>
      </c>
      <c r="AJ19" s="7">
        <v>38320.153772913</v>
      </c>
      <c r="AK19" s="7">
        <v>3924.1529</v>
      </c>
      <c r="AL19" s="7">
        <v>152545.01844244299</v>
      </c>
      <c r="AM19" s="7">
        <v>86136.567133999997</v>
      </c>
      <c r="AN19" s="7">
        <v>5059.1144039119999</v>
      </c>
      <c r="AO19" s="7">
        <v>20352.21317685</v>
      </c>
      <c r="AP19" s="7">
        <v>73362.098649812004</v>
      </c>
      <c r="AQ19" s="175">
        <f t="shared" si="0"/>
        <v>659301.15082675393</v>
      </c>
    </row>
    <row r="20" spans="1:43" s="175" customFormat="1" ht="12.75" x14ac:dyDescent="0.2">
      <c r="A20" s="4" t="s">
        <v>53</v>
      </c>
      <c r="B20" s="6">
        <v>42369.984780439998</v>
      </c>
      <c r="C20" s="7">
        <v>17806.504865210001</v>
      </c>
      <c r="D20" s="6">
        <v>2365.41624022</v>
      </c>
      <c r="E20" s="6">
        <v>1614.6061460999999</v>
      </c>
      <c r="F20" s="6">
        <v>6947.0274750999997</v>
      </c>
      <c r="G20" s="6">
        <v>6575.8260564399998</v>
      </c>
      <c r="H20" s="22"/>
      <c r="I20" s="6">
        <v>84677.994483899995</v>
      </c>
      <c r="J20" s="22"/>
      <c r="K20" s="7">
        <v>10603.3680288122</v>
      </c>
      <c r="L20" s="6">
        <v>49373.993609980003</v>
      </c>
      <c r="M20" s="7">
        <v>987646.13899311295</v>
      </c>
      <c r="N20" s="7">
        <v>123100.06126772</v>
      </c>
      <c r="O20" s="7">
        <v>1885543.7802390889</v>
      </c>
      <c r="P20" s="7">
        <v>31289.169243939999</v>
      </c>
      <c r="Q20" s="7">
        <v>302255.3413033</v>
      </c>
      <c r="R20" s="7">
        <v>9824.1952886100007</v>
      </c>
      <c r="S20" s="7">
        <v>4669.1963853939997</v>
      </c>
      <c r="U20" s="7">
        <v>8777.8636911899994</v>
      </c>
      <c r="V20" s="7">
        <v>7159.70953035</v>
      </c>
      <c r="W20" s="7">
        <v>149635.31827711</v>
      </c>
      <c r="X20" s="7">
        <v>61521.21</v>
      </c>
      <c r="Y20" s="7">
        <v>486.42681375000001</v>
      </c>
      <c r="Z20" s="7">
        <v>3967.2164646000001</v>
      </c>
      <c r="AA20" s="7">
        <v>31433.266330859999</v>
      </c>
      <c r="AC20" s="7">
        <v>647264.97131088004</v>
      </c>
      <c r="AD20" s="6">
        <v>3304.89671189</v>
      </c>
      <c r="AE20" s="7">
        <v>9191.2339995099992</v>
      </c>
      <c r="AF20" s="7">
        <v>3184.4500879500001</v>
      </c>
      <c r="AI20" s="7">
        <v>1703.9924659400001</v>
      </c>
      <c r="AJ20" s="7">
        <v>43542.521940049999</v>
      </c>
      <c r="AK20" s="7">
        <v>24720.544999999998</v>
      </c>
      <c r="AL20" s="7">
        <v>41319.113085539997</v>
      </c>
      <c r="AM20" s="7">
        <v>8316.50309509</v>
      </c>
      <c r="AN20" s="7">
        <v>39198.592461082</v>
      </c>
      <c r="AO20" s="7">
        <v>3461.6184612100001</v>
      </c>
      <c r="AP20" s="7">
        <v>13012.829686108</v>
      </c>
      <c r="AQ20" s="175">
        <f t="shared" si="0"/>
        <v>4667864.8838204788</v>
      </c>
    </row>
    <row r="21" spans="1:43" s="176" customFormat="1" ht="12.75" x14ac:dyDescent="0.2">
      <c r="A21" s="10" t="s">
        <v>54</v>
      </c>
      <c r="B21" s="11">
        <v>0</v>
      </c>
      <c r="C21" s="12">
        <v>0</v>
      </c>
      <c r="D21" s="11">
        <v>0</v>
      </c>
      <c r="E21" s="11">
        <v>0</v>
      </c>
      <c r="F21" s="11">
        <v>1893030.07225478</v>
      </c>
      <c r="G21" s="11">
        <v>0</v>
      </c>
      <c r="H21" s="22"/>
      <c r="I21" s="11">
        <v>0</v>
      </c>
      <c r="J21" s="22"/>
      <c r="K21" s="12">
        <v>0</v>
      </c>
      <c r="L21" s="11">
        <v>0</v>
      </c>
      <c r="M21" s="12">
        <v>483012.80995892</v>
      </c>
      <c r="N21" s="12">
        <v>272.49047173999998</v>
      </c>
      <c r="O21" s="12">
        <v>216451.274054913</v>
      </c>
      <c r="P21" s="12">
        <v>9941.7803106400006</v>
      </c>
      <c r="Q21" s="12">
        <v>14207.54</v>
      </c>
      <c r="R21" s="12">
        <v>0</v>
      </c>
      <c r="S21" s="12">
        <v>0</v>
      </c>
      <c r="T21" s="175"/>
      <c r="U21" s="12">
        <v>0</v>
      </c>
      <c r="V21" s="12">
        <v>2960.1910149999999</v>
      </c>
      <c r="W21" s="12">
        <v>6515.8470493799996</v>
      </c>
      <c r="X21" s="12">
        <v>4989.16</v>
      </c>
      <c r="Y21" s="12">
        <v>0</v>
      </c>
      <c r="Z21" s="12">
        <v>0</v>
      </c>
      <c r="AA21" s="12">
        <v>0</v>
      </c>
      <c r="AB21" s="175"/>
      <c r="AC21" s="12">
        <v>7216.3590216499997</v>
      </c>
      <c r="AD21" s="11">
        <v>0</v>
      </c>
      <c r="AE21" s="12">
        <v>0</v>
      </c>
      <c r="AF21" s="12">
        <v>0</v>
      </c>
      <c r="AG21" s="175"/>
      <c r="AH21" s="175"/>
      <c r="AI21" s="12">
        <v>0</v>
      </c>
      <c r="AJ21" s="12">
        <v>940.32615466499999</v>
      </c>
      <c r="AK21" s="12">
        <v>0</v>
      </c>
      <c r="AL21" s="12">
        <v>0</v>
      </c>
      <c r="AM21" s="12">
        <v>11292.428138789999</v>
      </c>
      <c r="AN21" s="12">
        <v>121.985375703</v>
      </c>
      <c r="AO21" s="12">
        <v>0</v>
      </c>
      <c r="AP21" s="12">
        <v>6.8996618500000002</v>
      </c>
      <c r="AQ21" s="175">
        <f t="shared" si="0"/>
        <v>2650959.1634680317</v>
      </c>
    </row>
    <row r="22" spans="1:43" s="176" customFormat="1" ht="12.75" x14ac:dyDescent="0.2">
      <c r="A22" s="10" t="s">
        <v>55</v>
      </c>
      <c r="B22" s="11">
        <v>0</v>
      </c>
      <c r="C22" s="12">
        <v>0</v>
      </c>
      <c r="D22" s="11">
        <v>0</v>
      </c>
      <c r="E22" s="11">
        <v>0</v>
      </c>
      <c r="F22" s="11">
        <v>1649557.81518321</v>
      </c>
      <c r="G22" s="11">
        <v>0</v>
      </c>
      <c r="H22" s="29"/>
      <c r="I22" s="11">
        <v>0</v>
      </c>
      <c r="J22" s="29"/>
      <c r="K22" s="12">
        <v>0</v>
      </c>
      <c r="L22" s="11">
        <v>0</v>
      </c>
      <c r="M22" s="12">
        <v>454471.59878369002</v>
      </c>
      <c r="N22" s="12">
        <v>272.49047173999998</v>
      </c>
      <c r="O22" s="12">
        <v>186808.91817074901</v>
      </c>
      <c r="P22" s="12">
        <v>1817.4603136400001</v>
      </c>
      <c r="Q22" s="12">
        <v>12188.44</v>
      </c>
      <c r="R22" s="12">
        <v>0</v>
      </c>
      <c r="S22" s="12">
        <v>0</v>
      </c>
      <c r="U22" s="12">
        <v>0</v>
      </c>
      <c r="V22" s="12">
        <v>2960.1910149999999</v>
      </c>
      <c r="W22" s="12">
        <v>6240.25038494</v>
      </c>
      <c r="X22" s="12">
        <v>947.89</v>
      </c>
      <c r="Y22" s="12">
        <v>0</v>
      </c>
      <c r="Z22" s="12">
        <v>0</v>
      </c>
      <c r="AA22" s="12">
        <v>0</v>
      </c>
      <c r="AC22" s="12">
        <v>3971.2171009499998</v>
      </c>
      <c r="AD22" s="11">
        <v>0</v>
      </c>
      <c r="AE22" s="12">
        <v>0</v>
      </c>
      <c r="AF22" s="12">
        <v>0</v>
      </c>
      <c r="AI22" s="12">
        <v>0</v>
      </c>
      <c r="AJ22" s="12">
        <v>940.32615466499999</v>
      </c>
      <c r="AK22" s="12">
        <v>0</v>
      </c>
      <c r="AL22" s="12">
        <v>0</v>
      </c>
      <c r="AM22" s="12">
        <v>11292.428138789999</v>
      </c>
      <c r="AN22" s="12">
        <v>121.985375703</v>
      </c>
      <c r="AO22" s="12">
        <v>0</v>
      </c>
      <c r="AP22" s="12">
        <v>6.8996618500000002</v>
      </c>
      <c r="AQ22" s="175">
        <f t="shared" si="0"/>
        <v>2331597.910754927</v>
      </c>
    </row>
    <row r="23" spans="1:43" s="176" customFormat="1" ht="12.75" x14ac:dyDescent="0.2">
      <c r="A23" s="4" t="s">
        <v>44</v>
      </c>
      <c r="B23" s="6">
        <v>0</v>
      </c>
      <c r="C23" s="7">
        <v>0</v>
      </c>
      <c r="D23" s="6">
        <v>0</v>
      </c>
      <c r="E23" s="6">
        <v>0</v>
      </c>
      <c r="F23" s="6">
        <v>0</v>
      </c>
      <c r="G23" s="6">
        <v>0</v>
      </c>
      <c r="H23" s="29"/>
      <c r="I23" s="6">
        <v>0</v>
      </c>
      <c r="J23" s="29"/>
      <c r="K23" s="7">
        <v>0</v>
      </c>
      <c r="L23" s="6">
        <v>0</v>
      </c>
      <c r="M23" s="7">
        <v>200929.66294134999</v>
      </c>
      <c r="N23" s="7">
        <v>0.47791135000000001</v>
      </c>
      <c r="O23" s="7">
        <v>21152.187946098999</v>
      </c>
      <c r="P23" s="7">
        <v>89.427839379999995</v>
      </c>
      <c r="Q23" s="7">
        <v>8367.01</v>
      </c>
      <c r="R23" s="7">
        <v>0</v>
      </c>
      <c r="S23" s="7">
        <v>0</v>
      </c>
      <c r="U23" s="7">
        <v>0</v>
      </c>
      <c r="V23" s="7">
        <v>0</v>
      </c>
      <c r="W23" s="7">
        <v>3339.2780887399999</v>
      </c>
      <c r="X23" s="7">
        <v>917.02</v>
      </c>
      <c r="Y23" s="7">
        <v>0</v>
      </c>
      <c r="Z23" s="7">
        <v>0</v>
      </c>
      <c r="AA23" s="7">
        <v>0</v>
      </c>
      <c r="AC23" s="7">
        <v>0</v>
      </c>
      <c r="AD23" s="6">
        <v>0</v>
      </c>
      <c r="AE23" s="7">
        <v>0</v>
      </c>
      <c r="AF23" s="7">
        <v>0</v>
      </c>
      <c r="AI23" s="7">
        <v>0</v>
      </c>
      <c r="AJ23" s="7">
        <v>884.59723924499997</v>
      </c>
      <c r="AK23" s="7">
        <v>0</v>
      </c>
      <c r="AL23" s="7">
        <v>0</v>
      </c>
      <c r="AM23" s="7">
        <v>0</v>
      </c>
      <c r="AN23" s="7">
        <v>0</v>
      </c>
      <c r="AO23" s="7">
        <v>0</v>
      </c>
      <c r="AP23" s="7">
        <v>0</v>
      </c>
      <c r="AQ23" s="175">
        <f t="shared" si="0"/>
        <v>235679.66196616396</v>
      </c>
    </row>
    <row r="24" spans="1:43" s="176" customFormat="1" ht="12.75" x14ac:dyDescent="0.2">
      <c r="A24" s="4" t="s">
        <v>43</v>
      </c>
      <c r="B24" s="6">
        <v>0</v>
      </c>
      <c r="C24" s="7">
        <v>0</v>
      </c>
      <c r="D24" s="6">
        <v>0</v>
      </c>
      <c r="E24" s="6">
        <v>0</v>
      </c>
      <c r="F24" s="6">
        <v>0</v>
      </c>
      <c r="G24" s="6">
        <v>0</v>
      </c>
      <c r="H24" s="29"/>
      <c r="I24" s="6">
        <v>0</v>
      </c>
      <c r="J24" s="29"/>
      <c r="K24" s="7">
        <v>0</v>
      </c>
      <c r="L24" s="6">
        <v>0</v>
      </c>
      <c r="M24" s="7">
        <v>658.47083172999999</v>
      </c>
      <c r="N24" s="7">
        <v>0</v>
      </c>
      <c r="O24" s="7">
        <v>573.07435450000003</v>
      </c>
      <c r="P24" s="7">
        <v>846.66719852999995</v>
      </c>
      <c r="Q24" s="7">
        <v>0</v>
      </c>
      <c r="R24" s="7">
        <v>0</v>
      </c>
      <c r="S24" s="7">
        <v>0</v>
      </c>
      <c r="U24" s="7">
        <v>0</v>
      </c>
      <c r="V24" s="7">
        <v>0</v>
      </c>
      <c r="W24" s="7">
        <v>2894.81457284</v>
      </c>
      <c r="X24" s="7">
        <v>0</v>
      </c>
      <c r="Y24" s="7">
        <v>0</v>
      </c>
      <c r="Z24" s="7">
        <v>0</v>
      </c>
      <c r="AA24" s="7">
        <v>0</v>
      </c>
      <c r="AC24" s="7">
        <v>0</v>
      </c>
      <c r="AD24" s="6">
        <v>0</v>
      </c>
      <c r="AE24" s="7">
        <v>0</v>
      </c>
      <c r="AF24" s="7">
        <v>0</v>
      </c>
      <c r="AI24" s="7">
        <v>0</v>
      </c>
      <c r="AJ24" s="7">
        <v>0</v>
      </c>
      <c r="AK24" s="7">
        <v>0</v>
      </c>
      <c r="AL24" s="7">
        <v>0</v>
      </c>
      <c r="AM24" s="7">
        <v>0</v>
      </c>
      <c r="AN24" s="7">
        <v>0</v>
      </c>
      <c r="AO24" s="7">
        <v>0</v>
      </c>
      <c r="AP24" s="7">
        <v>0</v>
      </c>
      <c r="AQ24" s="175">
        <f t="shared" si="0"/>
        <v>4973.0269576000001</v>
      </c>
    </row>
    <row r="25" spans="1:43" s="175" customFormat="1" ht="12.75" x14ac:dyDescent="0.2">
      <c r="A25" s="4" t="s">
        <v>45</v>
      </c>
      <c r="B25" s="6">
        <v>0</v>
      </c>
      <c r="C25" s="7">
        <v>0</v>
      </c>
      <c r="D25" s="6">
        <v>0</v>
      </c>
      <c r="E25" s="6">
        <v>0</v>
      </c>
      <c r="F25" s="6">
        <v>1649557.81518321</v>
      </c>
      <c r="G25" s="6">
        <v>0</v>
      </c>
      <c r="H25" s="29"/>
      <c r="I25" s="6">
        <v>0</v>
      </c>
      <c r="J25" s="29"/>
      <c r="K25" s="7">
        <v>0</v>
      </c>
      <c r="L25" s="6">
        <v>0</v>
      </c>
      <c r="M25" s="7">
        <v>252883.46501061</v>
      </c>
      <c r="N25" s="7">
        <v>272.01256038999998</v>
      </c>
      <c r="O25" s="7">
        <v>165083.65587014999</v>
      </c>
      <c r="P25" s="7">
        <v>881.36527573000001</v>
      </c>
      <c r="Q25" s="7">
        <v>3821.43</v>
      </c>
      <c r="R25" s="7">
        <v>0</v>
      </c>
      <c r="S25" s="7">
        <v>0</v>
      </c>
      <c r="T25" s="176"/>
      <c r="U25" s="7">
        <v>0</v>
      </c>
      <c r="V25" s="7">
        <v>2960.1910149999999</v>
      </c>
      <c r="W25" s="7">
        <v>6.1577233600000003</v>
      </c>
      <c r="X25" s="7">
        <v>30.87</v>
      </c>
      <c r="Y25" s="7">
        <v>0</v>
      </c>
      <c r="Z25" s="7">
        <v>0</v>
      </c>
      <c r="AA25" s="7">
        <v>0</v>
      </c>
      <c r="AB25" s="176"/>
      <c r="AC25" s="7">
        <v>3971.2171009499998</v>
      </c>
      <c r="AD25" s="6">
        <v>0</v>
      </c>
      <c r="AE25" s="7">
        <v>0</v>
      </c>
      <c r="AF25" s="7">
        <v>0</v>
      </c>
      <c r="AG25" s="176"/>
      <c r="AH25" s="176"/>
      <c r="AI25" s="7">
        <v>0</v>
      </c>
      <c r="AJ25" s="7">
        <v>55.72891542</v>
      </c>
      <c r="AK25" s="7">
        <v>0</v>
      </c>
      <c r="AL25" s="7">
        <v>0</v>
      </c>
      <c r="AM25" s="7">
        <v>11292.428138789999</v>
      </c>
      <c r="AN25" s="7">
        <v>121.985375703</v>
      </c>
      <c r="AO25" s="7">
        <v>0</v>
      </c>
      <c r="AP25" s="7">
        <v>6.8996618500000002</v>
      </c>
      <c r="AQ25" s="175">
        <f t="shared" si="0"/>
        <v>2090945.2218311627</v>
      </c>
    </row>
    <row r="26" spans="1:43" s="176" customFormat="1" ht="12.75" x14ac:dyDescent="0.2">
      <c r="A26" s="4" t="s">
        <v>56</v>
      </c>
      <c r="B26" s="6">
        <v>0</v>
      </c>
      <c r="C26" s="7">
        <v>0</v>
      </c>
      <c r="D26" s="6">
        <v>0</v>
      </c>
      <c r="E26" s="6">
        <v>0</v>
      </c>
      <c r="F26" s="6">
        <v>243472.25707157</v>
      </c>
      <c r="G26" s="6">
        <v>0</v>
      </c>
      <c r="H26" s="22"/>
      <c r="I26" s="6">
        <v>0</v>
      </c>
      <c r="J26" s="22"/>
      <c r="K26" s="7">
        <v>0</v>
      </c>
      <c r="L26" s="6">
        <v>0</v>
      </c>
      <c r="M26" s="7">
        <v>28541.211175230001</v>
      </c>
      <c r="N26" s="7">
        <v>0</v>
      </c>
      <c r="O26" s="7">
        <v>29642.355884164001</v>
      </c>
      <c r="P26" s="7">
        <v>8124.3199969999996</v>
      </c>
      <c r="Q26" s="7">
        <v>2019.1</v>
      </c>
      <c r="R26" s="7">
        <v>0</v>
      </c>
      <c r="S26" s="7">
        <v>0</v>
      </c>
      <c r="T26" s="175"/>
      <c r="U26" s="7">
        <v>0</v>
      </c>
      <c r="V26" s="7">
        <v>0</v>
      </c>
      <c r="W26" s="7">
        <v>275.59666443999998</v>
      </c>
      <c r="X26" s="7">
        <v>4041.27</v>
      </c>
      <c r="Y26" s="7">
        <v>0</v>
      </c>
      <c r="Z26" s="7">
        <v>0</v>
      </c>
      <c r="AA26" s="7">
        <v>0</v>
      </c>
      <c r="AB26" s="175"/>
      <c r="AC26" s="7">
        <v>3245.1419206999999</v>
      </c>
      <c r="AD26" s="6">
        <v>0</v>
      </c>
      <c r="AE26" s="7">
        <v>0</v>
      </c>
      <c r="AF26" s="7">
        <v>0</v>
      </c>
      <c r="AG26" s="175"/>
      <c r="AH26" s="175"/>
      <c r="AI26" s="7">
        <v>0</v>
      </c>
      <c r="AJ26" s="7">
        <v>0</v>
      </c>
      <c r="AK26" s="7">
        <v>0</v>
      </c>
      <c r="AL26" s="7">
        <v>0</v>
      </c>
      <c r="AM26" s="7">
        <v>0</v>
      </c>
      <c r="AN26" s="7">
        <v>0</v>
      </c>
      <c r="AO26" s="7">
        <v>0</v>
      </c>
      <c r="AP26" s="7">
        <v>0</v>
      </c>
      <c r="AQ26" s="175">
        <f t="shared" si="0"/>
        <v>319361.25271310401</v>
      </c>
    </row>
    <row r="27" spans="1:43" s="176" customFormat="1" ht="12.75" x14ac:dyDescent="0.2">
      <c r="A27" s="10" t="s">
        <v>57</v>
      </c>
      <c r="B27" s="11">
        <v>80264.876278469994</v>
      </c>
      <c r="C27" s="12">
        <v>4359.1807356600002</v>
      </c>
      <c r="D27" s="11">
        <v>696.76755001000004</v>
      </c>
      <c r="E27" s="11">
        <v>541.94906218999995</v>
      </c>
      <c r="F27" s="11">
        <v>0</v>
      </c>
      <c r="G27" s="11">
        <v>5089.4489725800004</v>
      </c>
      <c r="H27" s="29"/>
      <c r="I27" s="11">
        <v>81171.927327609999</v>
      </c>
      <c r="J27" s="29"/>
      <c r="K27" s="12">
        <v>2148.4994744426999</v>
      </c>
      <c r="L27" s="11">
        <v>21763.25994829</v>
      </c>
      <c r="M27" s="12">
        <v>167208.93081732001</v>
      </c>
      <c r="N27" s="12">
        <v>9683.3655139032999</v>
      </c>
      <c r="O27" s="12">
        <v>62633.951911131997</v>
      </c>
      <c r="P27" s="12">
        <v>17691.05315218</v>
      </c>
      <c r="Q27" s="12">
        <v>24048.842973409999</v>
      </c>
      <c r="R27" s="12">
        <v>1890.92179246</v>
      </c>
      <c r="S27" s="12">
        <v>3437.222034722</v>
      </c>
      <c r="U27" s="12">
        <v>3605.8350660000001</v>
      </c>
      <c r="V27" s="12">
        <v>471.74341626</v>
      </c>
      <c r="W27" s="12">
        <v>54879.917984924999</v>
      </c>
      <c r="X27" s="12">
        <v>3690.32</v>
      </c>
      <c r="Y27" s="12">
        <v>142.64049813</v>
      </c>
      <c r="Z27" s="12">
        <v>2004.64435886</v>
      </c>
      <c r="AA27" s="12">
        <v>268049.26979116001</v>
      </c>
      <c r="AC27" s="12">
        <v>228472.30793685999</v>
      </c>
      <c r="AD27" s="11">
        <v>2888.3728138500001</v>
      </c>
      <c r="AE27" s="12">
        <v>5196.8765588599999</v>
      </c>
      <c r="AF27" s="12">
        <v>257.48757066000002</v>
      </c>
      <c r="AI27" s="12">
        <v>678.50574536140005</v>
      </c>
      <c r="AJ27" s="12">
        <v>111891.69880814</v>
      </c>
      <c r="AK27" s="12">
        <v>14379.908299999999</v>
      </c>
      <c r="AL27" s="12">
        <v>405700.54320451</v>
      </c>
      <c r="AM27" s="12">
        <v>2468569.0977508398</v>
      </c>
      <c r="AN27" s="12">
        <v>254697.782111087</v>
      </c>
      <c r="AO27" s="12">
        <v>591.15449545000001</v>
      </c>
      <c r="AP27" s="12">
        <v>169025.39077204789</v>
      </c>
      <c r="AQ27" s="175">
        <f t="shared" si="0"/>
        <v>4477823.6947273798</v>
      </c>
    </row>
    <row r="28" spans="1:43" s="176" customFormat="1" ht="12.75" x14ac:dyDescent="0.2">
      <c r="A28" s="4" t="s">
        <v>58</v>
      </c>
      <c r="B28" s="6">
        <v>46085.342534839998</v>
      </c>
      <c r="C28" s="7">
        <v>592.86082896000005</v>
      </c>
      <c r="D28" s="6">
        <v>73.954091169999998</v>
      </c>
      <c r="E28" s="6">
        <v>140.50895646999999</v>
      </c>
      <c r="F28" s="6">
        <v>0</v>
      </c>
      <c r="G28" s="6">
        <v>332.96911789000001</v>
      </c>
      <c r="H28" s="29"/>
      <c r="I28" s="6">
        <v>11928.7511165</v>
      </c>
      <c r="J28" s="29"/>
      <c r="K28" s="7">
        <v>98.894323999999997</v>
      </c>
      <c r="L28" s="6">
        <v>4589.9380086600004</v>
      </c>
      <c r="M28" s="7">
        <v>53963.611613300003</v>
      </c>
      <c r="N28" s="7">
        <v>2698.3903745703001</v>
      </c>
      <c r="O28" s="7">
        <v>2.7000000000000001E-7</v>
      </c>
      <c r="P28" s="7">
        <v>3238.1799497000002</v>
      </c>
      <c r="Q28" s="7">
        <v>83.607983520000005</v>
      </c>
      <c r="R28" s="7">
        <v>217.52562800000001</v>
      </c>
      <c r="S28" s="7">
        <v>112.93765609</v>
      </c>
      <c r="U28" s="7">
        <v>359.90338047</v>
      </c>
      <c r="V28" s="7">
        <v>0</v>
      </c>
      <c r="W28" s="7">
        <v>30727.445802359998</v>
      </c>
      <c r="X28" s="7">
        <v>0</v>
      </c>
      <c r="Y28" s="7">
        <v>30.056142059999999</v>
      </c>
      <c r="Z28" s="7">
        <v>61.31602788</v>
      </c>
      <c r="AA28" s="7">
        <v>250454.70467482999</v>
      </c>
      <c r="AC28" s="7">
        <v>0</v>
      </c>
      <c r="AD28" s="6">
        <v>292.11976005000002</v>
      </c>
      <c r="AE28" s="7">
        <v>304.23606661000002</v>
      </c>
      <c r="AF28" s="7">
        <v>0</v>
      </c>
      <c r="AI28" s="7">
        <v>10.9506198014</v>
      </c>
      <c r="AJ28" s="7">
        <v>13.103362000000001</v>
      </c>
      <c r="AK28" s="7">
        <v>1036.107</v>
      </c>
      <c r="AL28" s="7">
        <v>224387.60346258001</v>
      </c>
      <c r="AM28" s="7">
        <v>174900.90578073001</v>
      </c>
      <c r="AN28" s="7">
        <v>1492.64627737</v>
      </c>
      <c r="AO28" s="7">
        <v>46.772246969999998</v>
      </c>
      <c r="AP28" s="7">
        <v>421.94680205999998</v>
      </c>
      <c r="AQ28" s="175">
        <f t="shared" si="0"/>
        <v>808697.28958971181</v>
      </c>
    </row>
    <row r="29" spans="1:43" s="176" customFormat="1" ht="12.75" x14ac:dyDescent="0.2">
      <c r="A29" s="4" t="s">
        <v>59</v>
      </c>
      <c r="B29" s="6">
        <v>0</v>
      </c>
      <c r="C29" s="7">
        <v>0</v>
      </c>
      <c r="D29" s="6">
        <v>0</v>
      </c>
      <c r="E29" s="6">
        <v>0</v>
      </c>
      <c r="F29" s="6">
        <v>0</v>
      </c>
      <c r="G29" s="6">
        <v>0</v>
      </c>
      <c r="H29" s="29"/>
      <c r="I29" s="6">
        <v>0</v>
      </c>
      <c r="J29" s="29"/>
      <c r="K29" s="7">
        <v>0</v>
      </c>
      <c r="L29" s="6">
        <v>0</v>
      </c>
      <c r="M29" s="7">
        <v>7.0921419999999999</v>
      </c>
      <c r="N29" s="7">
        <v>0</v>
      </c>
      <c r="O29" s="7">
        <v>0</v>
      </c>
      <c r="P29" s="7">
        <v>0</v>
      </c>
      <c r="Q29" s="7">
        <v>0</v>
      </c>
      <c r="R29" s="7">
        <v>0</v>
      </c>
      <c r="S29" s="7">
        <v>0</v>
      </c>
      <c r="U29" s="7">
        <v>0</v>
      </c>
      <c r="V29" s="7">
        <v>0</v>
      </c>
      <c r="W29" s="7">
        <v>0</v>
      </c>
      <c r="X29" s="7">
        <v>0</v>
      </c>
      <c r="Y29" s="7">
        <v>0</v>
      </c>
      <c r="Z29" s="7">
        <v>0</v>
      </c>
      <c r="AA29" s="7">
        <v>0</v>
      </c>
      <c r="AC29" s="7">
        <v>0</v>
      </c>
      <c r="AD29" s="6">
        <v>0</v>
      </c>
      <c r="AE29" s="7">
        <v>0</v>
      </c>
      <c r="AF29" s="7">
        <v>0</v>
      </c>
      <c r="AI29" s="7">
        <v>0</v>
      </c>
      <c r="AJ29" s="7">
        <v>0</v>
      </c>
      <c r="AK29" s="7">
        <v>0</v>
      </c>
      <c r="AL29" s="7">
        <v>0</v>
      </c>
      <c r="AM29" s="7">
        <v>0</v>
      </c>
      <c r="AN29" s="7">
        <v>0</v>
      </c>
      <c r="AO29" s="7">
        <v>0</v>
      </c>
      <c r="AP29" s="7">
        <v>0</v>
      </c>
      <c r="AQ29" s="175">
        <f t="shared" si="0"/>
        <v>7.0921419999999999</v>
      </c>
    </row>
    <row r="30" spans="1:43" s="176" customFormat="1" ht="12.75" x14ac:dyDescent="0.2">
      <c r="A30" s="4" t="s">
        <v>60</v>
      </c>
      <c r="B30" s="6">
        <v>0</v>
      </c>
      <c r="C30" s="7">
        <v>0</v>
      </c>
      <c r="D30" s="6">
        <v>0</v>
      </c>
      <c r="E30" s="6">
        <v>97.937257000000002</v>
      </c>
      <c r="F30" s="6">
        <v>0</v>
      </c>
      <c r="G30" s="6">
        <v>0</v>
      </c>
      <c r="H30" s="29"/>
      <c r="I30" s="6">
        <v>0</v>
      </c>
      <c r="J30" s="29"/>
      <c r="K30" s="7">
        <v>0</v>
      </c>
      <c r="L30" s="6">
        <v>0</v>
      </c>
      <c r="M30" s="7">
        <v>0</v>
      </c>
      <c r="N30" s="7">
        <v>0</v>
      </c>
      <c r="O30" s="7">
        <v>0</v>
      </c>
      <c r="P30" s="7">
        <v>0</v>
      </c>
      <c r="Q30" s="7">
        <v>0</v>
      </c>
      <c r="R30" s="7">
        <v>0</v>
      </c>
      <c r="S30" s="7">
        <v>0</v>
      </c>
      <c r="U30" s="7">
        <v>0</v>
      </c>
      <c r="V30" s="7">
        <v>0</v>
      </c>
      <c r="W30" s="7">
        <v>0</v>
      </c>
      <c r="X30" s="7">
        <v>0</v>
      </c>
      <c r="Y30" s="7">
        <v>0</v>
      </c>
      <c r="Z30" s="7">
        <v>0</v>
      </c>
      <c r="AA30" s="7">
        <v>0</v>
      </c>
      <c r="AC30" s="7">
        <v>0</v>
      </c>
      <c r="AD30" s="6">
        <v>0</v>
      </c>
      <c r="AE30" s="7">
        <v>0</v>
      </c>
      <c r="AF30" s="7">
        <v>0</v>
      </c>
      <c r="AI30" s="7">
        <v>0</v>
      </c>
      <c r="AJ30" s="7">
        <v>0</v>
      </c>
      <c r="AK30" s="7">
        <v>0</v>
      </c>
      <c r="AL30" s="7">
        <v>0</v>
      </c>
      <c r="AM30" s="7">
        <v>0</v>
      </c>
      <c r="AN30" s="7">
        <v>0</v>
      </c>
      <c r="AO30" s="7">
        <v>0</v>
      </c>
      <c r="AP30" s="7">
        <v>0</v>
      </c>
      <c r="AQ30" s="175">
        <f t="shared" si="0"/>
        <v>97.937257000000002</v>
      </c>
    </row>
    <row r="31" spans="1:43" s="176" customFormat="1" ht="12.75" x14ac:dyDescent="0.2">
      <c r="A31" s="4" t="s">
        <v>61</v>
      </c>
      <c r="B31" s="6">
        <v>0</v>
      </c>
      <c r="C31" s="7">
        <v>0</v>
      </c>
      <c r="D31" s="6">
        <v>0</v>
      </c>
      <c r="E31" s="6">
        <v>0</v>
      </c>
      <c r="F31" s="6">
        <v>0</v>
      </c>
      <c r="G31" s="6">
        <v>0</v>
      </c>
      <c r="H31" s="29"/>
      <c r="I31" s="6">
        <v>0</v>
      </c>
      <c r="J31" s="29"/>
      <c r="K31" s="7">
        <v>0</v>
      </c>
      <c r="L31" s="6">
        <v>1782.5527451200001</v>
      </c>
      <c r="M31" s="7">
        <v>0</v>
      </c>
      <c r="N31" s="7">
        <v>0</v>
      </c>
      <c r="O31" s="7">
        <v>0</v>
      </c>
      <c r="P31" s="7">
        <v>0</v>
      </c>
      <c r="Q31" s="7">
        <v>0</v>
      </c>
      <c r="R31" s="7">
        <v>0</v>
      </c>
      <c r="S31" s="7">
        <v>0</v>
      </c>
      <c r="U31" s="7">
        <v>0</v>
      </c>
      <c r="V31" s="7">
        <v>0</v>
      </c>
      <c r="W31" s="7">
        <v>0</v>
      </c>
      <c r="X31" s="7">
        <v>0</v>
      </c>
      <c r="Y31" s="7">
        <v>0</v>
      </c>
      <c r="Z31" s="7">
        <v>0</v>
      </c>
      <c r="AA31" s="7">
        <v>0</v>
      </c>
      <c r="AC31" s="7">
        <v>0</v>
      </c>
      <c r="AD31" s="6">
        <v>0</v>
      </c>
      <c r="AE31" s="7">
        <v>0</v>
      </c>
      <c r="AF31" s="7">
        <v>0</v>
      </c>
      <c r="AI31" s="7">
        <v>0</v>
      </c>
      <c r="AJ31" s="7">
        <v>0</v>
      </c>
      <c r="AK31" s="7">
        <v>0</v>
      </c>
      <c r="AL31" s="7">
        <v>0</v>
      </c>
      <c r="AM31" s="7">
        <v>0</v>
      </c>
      <c r="AN31" s="7">
        <v>0</v>
      </c>
      <c r="AO31" s="7">
        <v>0</v>
      </c>
      <c r="AP31" s="7">
        <v>0</v>
      </c>
      <c r="AQ31" s="175">
        <f t="shared" si="0"/>
        <v>1782.5527451200001</v>
      </c>
    </row>
    <row r="32" spans="1:43" s="176" customFormat="1" ht="12.75" x14ac:dyDescent="0.2">
      <c r="A32" s="4" t="s">
        <v>62</v>
      </c>
      <c r="B32" s="6">
        <v>0</v>
      </c>
      <c r="C32" s="7">
        <v>0</v>
      </c>
      <c r="D32" s="6">
        <v>0</v>
      </c>
      <c r="E32" s="6">
        <v>0</v>
      </c>
      <c r="F32" s="6">
        <v>0</v>
      </c>
      <c r="G32" s="6">
        <v>0</v>
      </c>
      <c r="H32" s="29"/>
      <c r="I32" s="6">
        <v>0</v>
      </c>
      <c r="J32" s="29"/>
      <c r="K32" s="7">
        <v>0</v>
      </c>
      <c r="L32" s="6">
        <v>0</v>
      </c>
      <c r="M32" s="7">
        <v>0</v>
      </c>
      <c r="N32" s="7">
        <v>0</v>
      </c>
      <c r="O32" s="7">
        <v>0</v>
      </c>
      <c r="P32" s="7">
        <v>0</v>
      </c>
      <c r="Q32" s="7">
        <v>0</v>
      </c>
      <c r="R32" s="7">
        <v>0</v>
      </c>
      <c r="S32" s="7">
        <v>0</v>
      </c>
      <c r="U32" s="7">
        <v>0</v>
      </c>
      <c r="V32" s="7">
        <v>0</v>
      </c>
      <c r="W32" s="7">
        <v>0</v>
      </c>
      <c r="X32" s="7">
        <v>0</v>
      </c>
      <c r="Y32" s="7">
        <v>0</v>
      </c>
      <c r="Z32" s="7">
        <v>0</v>
      </c>
      <c r="AA32" s="7">
        <v>0</v>
      </c>
      <c r="AC32" s="7">
        <v>0</v>
      </c>
      <c r="AD32" s="6">
        <v>164.11472904999999</v>
      </c>
      <c r="AE32" s="7">
        <v>0</v>
      </c>
      <c r="AF32" s="7">
        <v>0</v>
      </c>
      <c r="AI32" s="7">
        <v>0</v>
      </c>
      <c r="AJ32" s="7">
        <v>0</v>
      </c>
      <c r="AK32" s="7">
        <v>0</v>
      </c>
      <c r="AL32" s="7">
        <v>0</v>
      </c>
      <c r="AM32" s="7">
        <v>0</v>
      </c>
      <c r="AN32" s="7">
        <v>0</v>
      </c>
      <c r="AO32" s="7">
        <v>0</v>
      </c>
      <c r="AP32" s="7">
        <v>0</v>
      </c>
      <c r="AQ32" s="175">
        <f t="shared" si="0"/>
        <v>164.11472904999999</v>
      </c>
    </row>
    <row r="33" spans="1:43" s="176" customFormat="1" ht="12.75" x14ac:dyDescent="0.2">
      <c r="A33" s="4" t="s">
        <v>63</v>
      </c>
      <c r="B33" s="6">
        <v>0</v>
      </c>
      <c r="C33" s="7">
        <v>0</v>
      </c>
      <c r="D33" s="6">
        <v>0</v>
      </c>
      <c r="E33" s="6">
        <v>0</v>
      </c>
      <c r="F33" s="6">
        <v>0</v>
      </c>
      <c r="G33" s="6">
        <v>0</v>
      </c>
      <c r="H33" s="29"/>
      <c r="I33" s="6">
        <v>0</v>
      </c>
      <c r="J33" s="29"/>
      <c r="K33" s="7">
        <v>0</v>
      </c>
      <c r="L33" s="6">
        <v>0</v>
      </c>
      <c r="M33" s="7">
        <v>0</v>
      </c>
      <c r="N33" s="7">
        <v>2002.3</v>
      </c>
      <c r="O33" s="7">
        <v>0</v>
      </c>
      <c r="P33" s="7">
        <v>0</v>
      </c>
      <c r="Q33" s="7">
        <v>0</v>
      </c>
      <c r="R33" s="7">
        <v>0</v>
      </c>
      <c r="S33" s="7">
        <v>0</v>
      </c>
      <c r="U33" s="7">
        <v>36.666666999999997</v>
      </c>
      <c r="V33" s="7">
        <v>0</v>
      </c>
      <c r="W33" s="7">
        <v>0</v>
      </c>
      <c r="X33" s="7">
        <v>0</v>
      </c>
      <c r="Y33" s="7">
        <v>0</v>
      </c>
      <c r="Z33" s="7">
        <v>0</v>
      </c>
      <c r="AA33" s="7">
        <v>0</v>
      </c>
      <c r="AC33" s="7">
        <v>0</v>
      </c>
      <c r="AD33" s="6">
        <v>0</v>
      </c>
      <c r="AE33" s="7">
        <v>0</v>
      </c>
      <c r="AF33" s="7">
        <v>0</v>
      </c>
      <c r="AI33" s="7">
        <v>0</v>
      </c>
      <c r="AJ33" s="7">
        <v>0</v>
      </c>
      <c r="AK33" s="7">
        <v>0</v>
      </c>
      <c r="AL33" s="7">
        <v>0</v>
      </c>
      <c r="AM33" s="7">
        <v>0</v>
      </c>
      <c r="AN33" s="7">
        <v>0</v>
      </c>
      <c r="AO33" s="7">
        <v>0</v>
      </c>
      <c r="AP33" s="7">
        <v>0</v>
      </c>
      <c r="AQ33" s="175">
        <f t="shared" si="0"/>
        <v>2038.9666669999999</v>
      </c>
    </row>
    <row r="34" spans="1:43" s="176" customFormat="1" ht="12.75" x14ac:dyDescent="0.2">
      <c r="A34" s="4" t="s">
        <v>64</v>
      </c>
      <c r="B34" s="6">
        <v>0</v>
      </c>
      <c r="C34" s="7">
        <v>0</v>
      </c>
      <c r="D34" s="6">
        <v>0</v>
      </c>
      <c r="E34" s="6">
        <v>0</v>
      </c>
      <c r="F34" s="6">
        <v>0</v>
      </c>
      <c r="G34" s="6">
        <v>0</v>
      </c>
      <c r="H34" s="29"/>
      <c r="I34" s="6">
        <v>0</v>
      </c>
      <c r="J34" s="29"/>
      <c r="K34" s="7">
        <v>0</v>
      </c>
      <c r="L34" s="6">
        <v>0</v>
      </c>
      <c r="M34" s="7">
        <v>0</v>
      </c>
      <c r="N34" s="7">
        <v>0</v>
      </c>
      <c r="O34" s="7">
        <v>0</v>
      </c>
      <c r="P34" s="7">
        <v>0</v>
      </c>
      <c r="Q34" s="7">
        <v>4.9395315200000001</v>
      </c>
      <c r="R34" s="7">
        <v>0</v>
      </c>
      <c r="S34" s="7">
        <v>0</v>
      </c>
      <c r="U34" s="7">
        <v>0</v>
      </c>
      <c r="V34" s="7">
        <v>0</v>
      </c>
      <c r="W34" s="7">
        <v>0</v>
      </c>
      <c r="X34" s="7">
        <v>0</v>
      </c>
      <c r="Y34" s="7">
        <v>0</v>
      </c>
      <c r="Z34" s="7">
        <v>0</v>
      </c>
      <c r="AA34" s="7">
        <v>0</v>
      </c>
      <c r="AC34" s="7">
        <v>0</v>
      </c>
      <c r="AD34" s="6">
        <v>0</v>
      </c>
      <c r="AE34" s="7">
        <v>0</v>
      </c>
      <c r="AF34" s="7">
        <v>0</v>
      </c>
      <c r="AI34" s="7">
        <v>0</v>
      </c>
      <c r="AJ34" s="7">
        <v>0</v>
      </c>
      <c r="AK34" s="7">
        <v>0</v>
      </c>
      <c r="AL34" s="7">
        <v>0</v>
      </c>
      <c r="AM34" s="7">
        <v>0</v>
      </c>
      <c r="AN34" s="7">
        <v>0</v>
      </c>
      <c r="AO34" s="7">
        <v>0</v>
      </c>
      <c r="AP34" s="7">
        <v>0</v>
      </c>
      <c r="AQ34" s="175">
        <f t="shared" si="0"/>
        <v>4.9395315200000001</v>
      </c>
    </row>
    <row r="35" spans="1:43" s="176" customFormat="1" ht="12.75" x14ac:dyDescent="0.2">
      <c r="A35" s="4" t="s">
        <v>65</v>
      </c>
      <c r="B35" s="6">
        <v>0</v>
      </c>
      <c r="C35" s="7">
        <v>0</v>
      </c>
      <c r="D35" s="6">
        <v>0</v>
      </c>
      <c r="E35" s="6">
        <v>0</v>
      </c>
      <c r="F35" s="6">
        <v>0</v>
      </c>
      <c r="G35" s="6">
        <v>0</v>
      </c>
      <c r="H35" s="29"/>
      <c r="I35" s="6">
        <v>0</v>
      </c>
      <c r="J35" s="29"/>
      <c r="K35" s="7">
        <v>0</v>
      </c>
      <c r="L35" s="6">
        <v>0</v>
      </c>
      <c r="M35" s="7">
        <v>0</v>
      </c>
      <c r="N35" s="7">
        <v>0</v>
      </c>
      <c r="O35" s="7">
        <v>0</v>
      </c>
      <c r="P35" s="7">
        <v>1989.000207</v>
      </c>
      <c r="Q35" s="7">
        <v>0</v>
      </c>
      <c r="R35" s="7">
        <v>0</v>
      </c>
      <c r="S35" s="7">
        <v>0</v>
      </c>
      <c r="U35" s="7">
        <v>0</v>
      </c>
      <c r="V35" s="7">
        <v>0</v>
      </c>
      <c r="W35" s="7">
        <v>0</v>
      </c>
      <c r="X35" s="7">
        <v>0</v>
      </c>
      <c r="Y35" s="7">
        <v>0</v>
      </c>
      <c r="Z35" s="7">
        <v>0</v>
      </c>
      <c r="AA35" s="7">
        <v>0</v>
      </c>
      <c r="AC35" s="7">
        <v>0</v>
      </c>
      <c r="AD35" s="6">
        <v>0</v>
      </c>
      <c r="AE35" s="7">
        <v>0</v>
      </c>
      <c r="AF35" s="7">
        <v>0</v>
      </c>
      <c r="AI35" s="7">
        <v>0</v>
      </c>
      <c r="AJ35" s="7">
        <v>0</v>
      </c>
      <c r="AK35" s="7">
        <v>0</v>
      </c>
      <c r="AL35" s="7">
        <v>0</v>
      </c>
      <c r="AM35" s="7">
        <v>0</v>
      </c>
      <c r="AN35" s="7">
        <v>0</v>
      </c>
      <c r="AO35" s="7">
        <v>0</v>
      </c>
      <c r="AP35" s="7">
        <v>0</v>
      </c>
      <c r="AQ35" s="175">
        <f t="shared" si="0"/>
        <v>1989.000207</v>
      </c>
    </row>
    <row r="36" spans="1:43" s="176" customFormat="1" ht="12.75" x14ac:dyDescent="0.2">
      <c r="A36" s="4" t="s">
        <v>66</v>
      </c>
      <c r="B36" s="6">
        <v>0</v>
      </c>
      <c r="C36" s="7">
        <v>0</v>
      </c>
      <c r="D36" s="6">
        <v>0</v>
      </c>
      <c r="E36" s="6">
        <v>0</v>
      </c>
      <c r="F36" s="6">
        <v>0</v>
      </c>
      <c r="G36" s="6">
        <v>0</v>
      </c>
      <c r="H36" s="29"/>
      <c r="I36" s="6">
        <v>0</v>
      </c>
      <c r="J36" s="29"/>
      <c r="K36" s="7">
        <v>0</v>
      </c>
      <c r="L36" s="6">
        <v>0</v>
      </c>
      <c r="M36" s="7">
        <v>0</v>
      </c>
      <c r="N36" s="7">
        <v>0</v>
      </c>
      <c r="O36" s="7">
        <v>0</v>
      </c>
      <c r="P36" s="7">
        <v>0</v>
      </c>
      <c r="Q36" s="7">
        <v>0</v>
      </c>
      <c r="R36" s="7">
        <v>0</v>
      </c>
      <c r="S36" s="7">
        <v>0</v>
      </c>
      <c r="U36" s="7">
        <v>0</v>
      </c>
      <c r="V36" s="7">
        <v>0</v>
      </c>
      <c r="W36" s="7">
        <v>0</v>
      </c>
      <c r="X36" s="7">
        <v>0</v>
      </c>
      <c r="Y36" s="7">
        <v>0</v>
      </c>
      <c r="Z36" s="7">
        <v>0</v>
      </c>
      <c r="AA36" s="7">
        <v>0</v>
      </c>
      <c r="AC36" s="7">
        <v>0</v>
      </c>
      <c r="AD36" s="6">
        <v>0</v>
      </c>
      <c r="AE36" s="7">
        <v>0</v>
      </c>
      <c r="AF36" s="7">
        <v>0</v>
      </c>
      <c r="AI36" s="7">
        <v>0</v>
      </c>
      <c r="AJ36" s="7">
        <v>0</v>
      </c>
      <c r="AK36" s="7">
        <v>0</v>
      </c>
      <c r="AL36" s="7">
        <v>0.45959071000000001</v>
      </c>
      <c r="AM36" s="7">
        <v>0</v>
      </c>
      <c r="AN36" s="7">
        <v>0</v>
      </c>
      <c r="AO36" s="7">
        <v>0</v>
      </c>
      <c r="AP36" s="7">
        <v>0</v>
      </c>
      <c r="AQ36" s="175">
        <f t="shared" si="0"/>
        <v>0.45959071000000001</v>
      </c>
    </row>
    <row r="37" spans="1:43" s="176" customFormat="1" ht="12.75" x14ac:dyDescent="0.2">
      <c r="A37" s="4" t="s">
        <v>67</v>
      </c>
      <c r="B37" s="6">
        <v>0</v>
      </c>
      <c r="C37" s="7">
        <v>0</v>
      </c>
      <c r="D37" s="6">
        <v>0</v>
      </c>
      <c r="E37" s="6">
        <v>0</v>
      </c>
      <c r="F37" s="6">
        <v>0</v>
      </c>
      <c r="G37" s="6">
        <v>0</v>
      </c>
      <c r="H37" s="29"/>
      <c r="I37" s="6">
        <v>6.9041968999999996</v>
      </c>
      <c r="J37" s="29"/>
      <c r="K37" s="7">
        <v>0</v>
      </c>
      <c r="L37" s="6">
        <v>0</v>
      </c>
      <c r="M37" s="7">
        <v>0</v>
      </c>
      <c r="N37" s="7">
        <v>0</v>
      </c>
      <c r="O37" s="7">
        <v>0</v>
      </c>
      <c r="P37" s="7">
        <v>0</v>
      </c>
      <c r="Q37" s="7">
        <v>0</v>
      </c>
      <c r="R37" s="7">
        <v>0</v>
      </c>
      <c r="S37" s="7">
        <v>0</v>
      </c>
      <c r="U37" s="7">
        <v>0</v>
      </c>
      <c r="V37" s="7">
        <v>0</v>
      </c>
      <c r="W37" s="7">
        <v>14086.382317629999</v>
      </c>
      <c r="X37" s="7">
        <v>0</v>
      </c>
      <c r="Y37" s="7">
        <v>0</v>
      </c>
      <c r="Z37" s="7">
        <v>0</v>
      </c>
      <c r="AA37" s="7">
        <v>0</v>
      </c>
      <c r="AC37" s="7">
        <v>0</v>
      </c>
      <c r="AD37" s="6">
        <v>0</v>
      </c>
      <c r="AE37" s="7">
        <v>0</v>
      </c>
      <c r="AF37" s="7">
        <v>0</v>
      </c>
      <c r="AI37" s="7">
        <v>0</v>
      </c>
      <c r="AJ37" s="7">
        <v>0</v>
      </c>
      <c r="AK37" s="7">
        <v>0</v>
      </c>
      <c r="AL37" s="7">
        <v>215652.57251745</v>
      </c>
      <c r="AM37" s="7">
        <v>0</v>
      </c>
      <c r="AN37" s="7">
        <v>0</v>
      </c>
      <c r="AO37" s="7">
        <v>0</v>
      </c>
      <c r="AP37" s="7">
        <v>5.6649999600000003</v>
      </c>
      <c r="AQ37" s="175">
        <f t="shared" si="0"/>
        <v>229751.52403193997</v>
      </c>
    </row>
    <row r="38" spans="1:43" s="176" customFormat="1" ht="12.75" x14ac:dyDescent="0.2">
      <c r="A38" s="4" t="s">
        <v>68</v>
      </c>
      <c r="B38" s="6">
        <v>0</v>
      </c>
      <c r="C38" s="7">
        <v>0</v>
      </c>
      <c r="D38" s="6">
        <v>0</v>
      </c>
      <c r="E38" s="6">
        <v>0</v>
      </c>
      <c r="F38" s="6">
        <v>0</v>
      </c>
      <c r="G38" s="6">
        <v>0</v>
      </c>
      <c r="H38" s="29"/>
      <c r="I38" s="6">
        <v>0</v>
      </c>
      <c r="J38" s="29"/>
      <c r="K38" s="7">
        <v>0</v>
      </c>
      <c r="L38" s="6">
        <v>0</v>
      </c>
      <c r="M38" s="7">
        <v>0</v>
      </c>
      <c r="N38" s="7">
        <v>0</v>
      </c>
      <c r="O38" s="7">
        <v>0</v>
      </c>
      <c r="P38" s="7">
        <v>0</v>
      </c>
      <c r="Q38" s="7">
        <v>0</v>
      </c>
      <c r="R38" s="7">
        <v>0</v>
      </c>
      <c r="S38" s="7">
        <v>0</v>
      </c>
      <c r="U38" s="7">
        <v>0</v>
      </c>
      <c r="V38" s="7">
        <v>0</v>
      </c>
      <c r="W38" s="7">
        <v>0</v>
      </c>
      <c r="X38" s="7">
        <v>0</v>
      </c>
      <c r="Y38" s="7">
        <v>0</v>
      </c>
      <c r="Z38" s="7">
        <v>0</v>
      </c>
      <c r="AA38" s="7">
        <v>0</v>
      </c>
      <c r="AC38" s="7">
        <v>0</v>
      </c>
      <c r="AD38" s="6">
        <v>0</v>
      </c>
      <c r="AE38" s="7">
        <v>0</v>
      </c>
      <c r="AF38" s="7">
        <v>0</v>
      </c>
      <c r="AI38" s="7">
        <v>0</v>
      </c>
      <c r="AJ38" s="7">
        <v>0</v>
      </c>
      <c r="AK38" s="7">
        <v>0</v>
      </c>
      <c r="AL38" s="7">
        <v>0</v>
      </c>
      <c r="AM38" s="7">
        <v>0</v>
      </c>
      <c r="AN38" s="7">
        <v>1257.57642747</v>
      </c>
      <c r="AO38" s="7">
        <v>0</v>
      </c>
      <c r="AP38" s="7">
        <v>1257.57642747</v>
      </c>
      <c r="AQ38" s="175">
        <f t="shared" si="0"/>
        <v>2515.15285494</v>
      </c>
    </row>
    <row r="39" spans="1:43" s="176" customFormat="1" ht="12.75" x14ac:dyDescent="0.2">
      <c r="A39" s="4" t="s">
        <v>69</v>
      </c>
      <c r="B39" s="6">
        <v>44872.015908130001</v>
      </c>
      <c r="C39" s="7">
        <v>0</v>
      </c>
      <c r="D39" s="6">
        <v>0</v>
      </c>
      <c r="E39" s="6">
        <v>0.16590857000000001</v>
      </c>
      <c r="F39" s="6">
        <v>0</v>
      </c>
      <c r="G39" s="6">
        <v>0</v>
      </c>
      <c r="H39" s="29"/>
      <c r="I39" s="6">
        <v>211.95314629999999</v>
      </c>
      <c r="J39" s="29"/>
      <c r="K39" s="7">
        <v>98.894323999999997</v>
      </c>
      <c r="L39" s="6">
        <v>42.890476870000001</v>
      </c>
      <c r="M39" s="7">
        <v>6393.9029742700004</v>
      </c>
      <c r="N39" s="7">
        <v>283.15488946030001</v>
      </c>
      <c r="O39" s="7">
        <v>2.7000000000000001E-7</v>
      </c>
      <c r="P39" s="7">
        <v>15.38537829</v>
      </c>
      <c r="Q39" s="7">
        <v>78.549876999999995</v>
      </c>
      <c r="R39" s="7">
        <v>217.52562800000001</v>
      </c>
      <c r="S39" s="7">
        <v>326.92723809</v>
      </c>
      <c r="U39" s="7">
        <v>0</v>
      </c>
      <c r="V39" s="7">
        <v>0</v>
      </c>
      <c r="W39" s="7">
        <v>26.849232000000001</v>
      </c>
      <c r="X39" s="7">
        <v>0</v>
      </c>
      <c r="Y39" s="7">
        <v>0</v>
      </c>
      <c r="Z39" s="7">
        <v>61.31602788</v>
      </c>
      <c r="AA39" s="7">
        <v>55458.830263229996</v>
      </c>
      <c r="AC39" s="7">
        <v>55458.830263229996</v>
      </c>
      <c r="AD39" s="6">
        <v>0</v>
      </c>
      <c r="AE39" s="7">
        <v>31.6489118</v>
      </c>
      <c r="AF39" s="7">
        <v>0</v>
      </c>
      <c r="AI39" s="7">
        <v>10.9506198014</v>
      </c>
      <c r="AJ39" s="7">
        <v>0</v>
      </c>
      <c r="AK39" s="7">
        <v>1036.107</v>
      </c>
      <c r="AL39" s="7">
        <v>1492.8211027414</v>
      </c>
      <c r="AM39" s="7">
        <v>0</v>
      </c>
      <c r="AN39" s="7">
        <v>235.06984990000001</v>
      </c>
      <c r="AO39" s="7">
        <v>46.772246969999998</v>
      </c>
      <c r="AP39" s="7">
        <v>321.60681399999999</v>
      </c>
      <c r="AQ39" s="175">
        <f t="shared" si="0"/>
        <v>166722.16808080312</v>
      </c>
    </row>
    <row r="40" spans="1:43" s="176" customFormat="1" ht="12.75" x14ac:dyDescent="0.2">
      <c r="A40" s="4" t="s">
        <v>70</v>
      </c>
      <c r="B40" s="6">
        <v>0</v>
      </c>
      <c r="C40" s="7">
        <v>0</v>
      </c>
      <c r="D40" s="6">
        <v>0</v>
      </c>
      <c r="E40" s="6">
        <v>0</v>
      </c>
      <c r="F40" s="6">
        <v>0</v>
      </c>
      <c r="G40" s="6">
        <v>0</v>
      </c>
      <c r="H40" s="29"/>
      <c r="I40" s="6">
        <v>0</v>
      </c>
      <c r="J40" s="29"/>
      <c r="K40" s="7">
        <v>0</v>
      </c>
      <c r="L40" s="6">
        <v>0</v>
      </c>
      <c r="M40" s="7">
        <v>0</v>
      </c>
      <c r="N40" s="7">
        <v>0</v>
      </c>
      <c r="O40" s="7">
        <v>0</v>
      </c>
      <c r="P40" s="7">
        <v>0</v>
      </c>
      <c r="Q40" s="7">
        <v>0</v>
      </c>
      <c r="R40" s="7">
        <v>0</v>
      </c>
      <c r="S40" s="7">
        <v>0</v>
      </c>
      <c r="U40" s="7">
        <v>0</v>
      </c>
      <c r="V40" s="7">
        <v>0</v>
      </c>
      <c r="W40" s="7">
        <v>0</v>
      </c>
      <c r="X40" s="7">
        <v>0</v>
      </c>
      <c r="Y40" s="7">
        <v>0</v>
      </c>
      <c r="Z40" s="7">
        <v>0</v>
      </c>
      <c r="AA40" s="7">
        <v>0</v>
      </c>
      <c r="AC40" s="7">
        <v>0</v>
      </c>
      <c r="AD40" s="6">
        <v>0</v>
      </c>
      <c r="AE40" s="7">
        <v>0</v>
      </c>
      <c r="AF40" s="7">
        <v>0</v>
      </c>
      <c r="AI40" s="7">
        <v>0</v>
      </c>
      <c r="AJ40" s="7">
        <v>8.2199999999999995E-2</v>
      </c>
      <c r="AK40" s="7">
        <v>0</v>
      </c>
      <c r="AL40" s="7">
        <v>8.2199999999999995E-2</v>
      </c>
      <c r="AM40" s="7">
        <v>0</v>
      </c>
      <c r="AN40" s="7">
        <v>0</v>
      </c>
      <c r="AO40" s="7">
        <v>0</v>
      </c>
      <c r="AP40" s="7">
        <v>0</v>
      </c>
      <c r="AQ40" s="175">
        <f t="shared" si="0"/>
        <v>0.16439999999999999</v>
      </c>
    </row>
    <row r="41" spans="1:43" s="176" customFormat="1" ht="12.75" x14ac:dyDescent="0.2">
      <c r="A41" s="4" t="s">
        <v>71</v>
      </c>
      <c r="B41" s="6">
        <v>1750.5265404899999</v>
      </c>
      <c r="C41" s="7">
        <v>592.86082896000005</v>
      </c>
      <c r="D41" s="6">
        <v>73.954091169999998</v>
      </c>
      <c r="E41" s="6">
        <v>42.405791170000001</v>
      </c>
      <c r="F41" s="6">
        <v>0</v>
      </c>
      <c r="G41" s="6">
        <v>332.96911789000001</v>
      </c>
      <c r="H41" s="29"/>
      <c r="I41" s="6">
        <v>11709.8937733</v>
      </c>
      <c r="J41" s="29"/>
      <c r="K41" s="7">
        <v>0</v>
      </c>
      <c r="L41" s="6">
        <v>2764.4947866699999</v>
      </c>
      <c r="M41" s="7">
        <v>47562.616497030001</v>
      </c>
      <c r="N41" s="7">
        <v>412.93548511</v>
      </c>
      <c r="O41" s="7">
        <v>0</v>
      </c>
      <c r="P41" s="7">
        <v>1233.7943644100001</v>
      </c>
      <c r="Q41" s="7">
        <v>0.118575</v>
      </c>
      <c r="R41" s="7">
        <v>0</v>
      </c>
      <c r="S41" s="7">
        <v>11684.717197</v>
      </c>
      <c r="U41" s="7">
        <v>323.23671346999998</v>
      </c>
      <c r="V41" s="7">
        <v>30.056142059999999</v>
      </c>
      <c r="W41" s="7">
        <v>2.30019654</v>
      </c>
      <c r="X41" s="7">
        <v>0</v>
      </c>
      <c r="Y41" s="7">
        <v>30.056142059999999</v>
      </c>
      <c r="Z41" s="7">
        <v>0</v>
      </c>
      <c r="AA41" s="7">
        <v>194995.8744116</v>
      </c>
      <c r="AC41" s="7">
        <v>194995.8744116</v>
      </c>
      <c r="AD41" s="6">
        <v>128.005031</v>
      </c>
      <c r="AE41" s="7">
        <v>272.58715481000002</v>
      </c>
      <c r="AF41" s="7">
        <v>0</v>
      </c>
      <c r="AI41" s="7">
        <v>0</v>
      </c>
      <c r="AJ41" s="7">
        <v>13.021162</v>
      </c>
      <c r="AK41" s="7">
        <v>0</v>
      </c>
      <c r="AL41" s="7">
        <v>8301.8290334800004</v>
      </c>
      <c r="AM41" s="7">
        <v>174900.90578073001</v>
      </c>
      <c r="AN41" s="7">
        <v>0</v>
      </c>
      <c r="AO41" s="7">
        <v>0</v>
      </c>
      <c r="AP41" s="7">
        <v>175230.65061873</v>
      </c>
      <c r="AQ41" s="175">
        <f t="shared" si="0"/>
        <v>827385.6838462801</v>
      </c>
    </row>
    <row r="42" spans="1:43" s="176" customFormat="1" ht="12.75" x14ac:dyDescent="0.2">
      <c r="A42" s="4" t="s">
        <v>72</v>
      </c>
      <c r="B42" s="6">
        <v>0</v>
      </c>
      <c r="C42" s="7">
        <v>0</v>
      </c>
      <c r="D42" s="6">
        <v>0</v>
      </c>
      <c r="E42" s="6">
        <v>0</v>
      </c>
      <c r="F42" s="6">
        <v>0</v>
      </c>
      <c r="G42" s="6">
        <v>0</v>
      </c>
      <c r="H42" s="29"/>
      <c r="I42" s="6">
        <v>0</v>
      </c>
      <c r="J42" s="29"/>
      <c r="K42" s="7">
        <v>0</v>
      </c>
      <c r="L42" s="6">
        <v>0</v>
      </c>
      <c r="M42" s="7">
        <v>0</v>
      </c>
      <c r="N42" s="7">
        <v>0</v>
      </c>
      <c r="O42" s="7">
        <v>0</v>
      </c>
      <c r="P42" s="7">
        <v>0</v>
      </c>
      <c r="Q42" s="7">
        <v>0</v>
      </c>
      <c r="R42" s="7">
        <v>0</v>
      </c>
      <c r="S42" s="7">
        <v>0</v>
      </c>
      <c r="U42" s="7">
        <v>0</v>
      </c>
      <c r="V42" s="7">
        <v>0</v>
      </c>
      <c r="W42" s="7">
        <v>16611.914056189999</v>
      </c>
      <c r="X42" s="7">
        <v>0</v>
      </c>
      <c r="Y42" s="7">
        <v>0</v>
      </c>
      <c r="Z42" s="7">
        <v>0</v>
      </c>
      <c r="AA42" s="7">
        <v>0</v>
      </c>
      <c r="AC42" s="7">
        <v>0</v>
      </c>
      <c r="AD42" s="6">
        <v>0</v>
      </c>
      <c r="AE42" s="7">
        <v>0</v>
      </c>
      <c r="AF42" s="7">
        <v>0</v>
      </c>
      <c r="AI42" s="7">
        <v>0</v>
      </c>
      <c r="AJ42" s="7">
        <v>0</v>
      </c>
      <c r="AK42" s="7">
        <v>0</v>
      </c>
      <c r="AL42" s="7">
        <v>0</v>
      </c>
      <c r="AM42" s="7">
        <v>0</v>
      </c>
      <c r="AN42" s="7">
        <v>0</v>
      </c>
      <c r="AO42" s="7">
        <v>0</v>
      </c>
      <c r="AP42" s="7">
        <v>0</v>
      </c>
      <c r="AQ42" s="175">
        <f t="shared" si="0"/>
        <v>16611.914056189999</v>
      </c>
    </row>
    <row r="43" spans="1:43" s="176" customFormat="1" ht="12.75" x14ac:dyDescent="0.2">
      <c r="A43" s="4" t="s">
        <v>73</v>
      </c>
      <c r="B43" s="6">
        <v>31088.730353980001</v>
      </c>
      <c r="C43" s="7">
        <v>3720.6054732100001</v>
      </c>
      <c r="D43" s="6">
        <v>621.89800170000001</v>
      </c>
      <c r="E43" s="6">
        <v>377.17714283999999</v>
      </c>
      <c r="F43" s="6">
        <v>0</v>
      </c>
      <c r="G43" s="6">
        <v>4733.2773046900002</v>
      </c>
      <c r="H43" s="29"/>
      <c r="I43" s="6">
        <v>68876.874310019994</v>
      </c>
      <c r="J43" s="29"/>
      <c r="K43" s="7">
        <v>2049.6051504427001</v>
      </c>
      <c r="L43" s="6">
        <v>17173.321939630001</v>
      </c>
      <c r="M43" s="7">
        <v>107761.39346439</v>
      </c>
      <c r="N43" s="7">
        <v>6701.5413566329999</v>
      </c>
      <c r="O43" s="7">
        <v>40959.441245661998</v>
      </c>
      <c r="P43" s="7">
        <v>14157.515976709999</v>
      </c>
      <c r="Q43" s="7">
        <v>23838.631620489999</v>
      </c>
      <c r="R43" s="7">
        <v>1504.4054006599999</v>
      </c>
      <c r="S43" s="7">
        <v>3307.8511185420002</v>
      </c>
      <c r="U43" s="7">
        <v>2989.8896278500001</v>
      </c>
      <c r="V43" s="7">
        <v>471.74341626</v>
      </c>
      <c r="W43" s="7">
        <v>24121.396067835001</v>
      </c>
      <c r="X43" s="7">
        <v>3690.32</v>
      </c>
      <c r="Y43" s="7">
        <v>112.58435607</v>
      </c>
      <c r="Z43" s="7">
        <v>1943.3283309799999</v>
      </c>
      <c r="AA43" s="7">
        <v>17252.095116389999</v>
      </c>
      <c r="AC43" s="7">
        <v>228441.21440001999</v>
      </c>
      <c r="AD43" s="6">
        <v>2589.2608371000001</v>
      </c>
      <c r="AE43" s="7">
        <v>4569.0877067900001</v>
      </c>
      <c r="AF43" s="7">
        <v>257.48757066000002</v>
      </c>
      <c r="AI43" s="7">
        <v>667.55512555999996</v>
      </c>
      <c r="AJ43" s="7">
        <v>111531.44199194</v>
      </c>
      <c r="AK43" s="7">
        <v>13334.2189</v>
      </c>
      <c r="AL43" s="7">
        <v>180453.44220590001</v>
      </c>
      <c r="AM43" s="7">
        <v>2293668.1919701099</v>
      </c>
      <c r="AN43" s="7">
        <v>253205.13583371701</v>
      </c>
      <c r="AO43" s="7">
        <v>528.93889848000003</v>
      </c>
      <c r="AP43" s="7">
        <v>168581.67166406789</v>
      </c>
      <c r="AQ43" s="175">
        <f t="shared" si="0"/>
        <v>3635281.2738793297</v>
      </c>
    </row>
    <row r="44" spans="1:43" s="176" customFormat="1" ht="12.75" x14ac:dyDescent="0.2">
      <c r="A44" s="4" t="s">
        <v>74</v>
      </c>
      <c r="B44" s="6">
        <v>3090.8033896500001</v>
      </c>
      <c r="C44" s="7">
        <v>45.714433489999998</v>
      </c>
      <c r="D44" s="6">
        <v>0.91545714</v>
      </c>
      <c r="E44" s="6">
        <v>24.26296288</v>
      </c>
      <c r="F44" s="6">
        <v>0</v>
      </c>
      <c r="G44" s="6">
        <v>23.202549999999999</v>
      </c>
      <c r="H44" s="29"/>
      <c r="I44" s="6">
        <v>366.30190109</v>
      </c>
      <c r="J44" s="29"/>
      <c r="K44" s="7">
        <v>0</v>
      </c>
      <c r="L44" s="6">
        <v>0</v>
      </c>
      <c r="M44" s="7">
        <v>5483.92573963</v>
      </c>
      <c r="N44" s="7">
        <v>283.43378269999999</v>
      </c>
      <c r="O44" s="7">
        <v>21674.510665199999</v>
      </c>
      <c r="P44" s="7">
        <v>295.35722577000001</v>
      </c>
      <c r="Q44" s="7">
        <v>126.60336940000001</v>
      </c>
      <c r="R44" s="7">
        <v>168.9907638</v>
      </c>
      <c r="S44" s="7">
        <v>16.433260090000001</v>
      </c>
      <c r="U44" s="7">
        <v>256.04205768000003</v>
      </c>
      <c r="V44" s="7">
        <v>0</v>
      </c>
      <c r="W44" s="7">
        <v>31.07611473</v>
      </c>
      <c r="X44" s="7">
        <v>0</v>
      </c>
      <c r="Y44" s="7">
        <v>0</v>
      </c>
      <c r="Z44" s="7">
        <v>0</v>
      </c>
      <c r="AA44" s="7">
        <v>342.46999993999998</v>
      </c>
      <c r="AC44" s="7">
        <v>31.093536839999999</v>
      </c>
      <c r="AD44" s="6">
        <v>6.9922167000000002</v>
      </c>
      <c r="AE44" s="7">
        <v>323.55278546</v>
      </c>
      <c r="AF44" s="7">
        <v>0</v>
      </c>
      <c r="AI44" s="7">
        <v>0</v>
      </c>
      <c r="AJ44" s="7">
        <v>347.1534542</v>
      </c>
      <c r="AK44" s="7">
        <v>9.5823999999999998</v>
      </c>
      <c r="AL44" s="7">
        <v>859.49753602999999</v>
      </c>
      <c r="AM44" s="7">
        <v>0</v>
      </c>
      <c r="AN44" s="7">
        <v>0</v>
      </c>
      <c r="AO44" s="7">
        <v>15.443350000000001</v>
      </c>
      <c r="AP44" s="7">
        <v>21.772305920000001</v>
      </c>
      <c r="AQ44" s="175">
        <f t="shared" si="0"/>
        <v>33845.131258339999</v>
      </c>
    </row>
    <row r="45" spans="1:43" s="176" customFormat="1" ht="12.75" x14ac:dyDescent="0.2">
      <c r="A45" s="4" t="s">
        <v>75</v>
      </c>
      <c r="B45" s="6">
        <v>0</v>
      </c>
      <c r="C45" s="7">
        <v>0</v>
      </c>
      <c r="D45" s="6">
        <v>0</v>
      </c>
      <c r="E45" s="6">
        <v>0</v>
      </c>
      <c r="F45" s="6">
        <v>0</v>
      </c>
      <c r="G45" s="6">
        <v>0</v>
      </c>
      <c r="H45" s="29"/>
      <c r="I45" s="6">
        <v>0</v>
      </c>
      <c r="J45" s="29"/>
      <c r="K45" s="7">
        <v>0</v>
      </c>
      <c r="L45" s="6">
        <v>0</v>
      </c>
      <c r="M45" s="7">
        <v>0</v>
      </c>
      <c r="N45" s="7">
        <v>0</v>
      </c>
      <c r="O45" s="7">
        <v>0</v>
      </c>
      <c r="P45" s="7">
        <v>0</v>
      </c>
      <c r="Q45" s="7">
        <v>0</v>
      </c>
      <c r="R45" s="7">
        <v>0</v>
      </c>
      <c r="S45" s="7">
        <v>0</v>
      </c>
      <c r="U45" s="7">
        <v>0</v>
      </c>
      <c r="V45" s="7">
        <v>0</v>
      </c>
      <c r="W45" s="7">
        <v>0</v>
      </c>
      <c r="X45" s="7">
        <v>0</v>
      </c>
      <c r="Y45" s="7">
        <v>0</v>
      </c>
      <c r="Z45" s="7">
        <v>0</v>
      </c>
      <c r="AA45" s="7">
        <v>0</v>
      </c>
      <c r="AC45" s="7">
        <v>0</v>
      </c>
      <c r="AD45" s="6">
        <v>0</v>
      </c>
      <c r="AE45" s="7">
        <v>0</v>
      </c>
      <c r="AF45" s="7">
        <v>0</v>
      </c>
      <c r="AI45" s="7">
        <v>0</v>
      </c>
      <c r="AJ45" s="7">
        <v>0</v>
      </c>
      <c r="AK45" s="7">
        <v>0</v>
      </c>
      <c r="AL45" s="7">
        <v>0</v>
      </c>
      <c r="AM45" s="7">
        <v>0</v>
      </c>
      <c r="AN45" s="7">
        <v>0</v>
      </c>
      <c r="AO45" s="7">
        <v>0</v>
      </c>
      <c r="AP45" s="7">
        <v>0</v>
      </c>
      <c r="AQ45" s="175">
        <f t="shared" si="0"/>
        <v>0</v>
      </c>
    </row>
    <row r="46" spans="1:43" s="176" customFormat="1" ht="12.75" x14ac:dyDescent="0.2">
      <c r="A46" s="10" t="s">
        <v>76</v>
      </c>
      <c r="B46" s="11">
        <v>3521.0598745699999</v>
      </c>
      <c r="C46" s="12">
        <v>852.10420047000002</v>
      </c>
      <c r="D46" s="11">
        <v>280.24819573000002</v>
      </c>
      <c r="E46" s="11">
        <v>5033.5475445000002</v>
      </c>
      <c r="F46" s="11">
        <v>0</v>
      </c>
      <c r="G46" s="11">
        <v>2331.0884900000001</v>
      </c>
      <c r="H46" s="29"/>
      <c r="I46" s="11">
        <v>29433.52157732</v>
      </c>
      <c r="J46" s="29"/>
      <c r="K46" s="12">
        <v>10930.2718487972</v>
      </c>
      <c r="L46" s="11">
        <v>11285.005104260001</v>
      </c>
      <c r="M46" s="12">
        <v>103029.48130095001</v>
      </c>
      <c r="N46" s="12">
        <v>20362.294243795001</v>
      </c>
      <c r="O46" s="12">
        <v>86394.466590409007</v>
      </c>
      <c r="P46" s="12">
        <v>249372.1678955</v>
      </c>
      <c r="Q46" s="12">
        <v>109427.58424207001</v>
      </c>
      <c r="R46" s="12">
        <v>355.96957952000002</v>
      </c>
      <c r="S46" s="12">
        <v>1549.442269008</v>
      </c>
      <c r="U46" s="12">
        <v>18021.74445658</v>
      </c>
      <c r="V46" s="12">
        <v>199089.77427195999</v>
      </c>
      <c r="W46" s="12">
        <v>117295.083921792</v>
      </c>
      <c r="X46" s="12">
        <v>57695.64</v>
      </c>
      <c r="Y46" s="12">
        <v>35.446602540000001</v>
      </c>
      <c r="Z46" s="12">
        <v>4.7968927399999997</v>
      </c>
      <c r="AA46" s="12">
        <v>4045.6915536699998</v>
      </c>
      <c r="AC46" s="12">
        <v>120824.75165669</v>
      </c>
      <c r="AD46" s="11">
        <v>81.380965000000003</v>
      </c>
      <c r="AE46" s="12">
        <v>1746.2998192699999</v>
      </c>
      <c r="AF46" s="12">
        <v>482.09181254999999</v>
      </c>
      <c r="AI46" s="12">
        <v>1387.0501327500001</v>
      </c>
      <c r="AJ46" s="12">
        <v>45025.87798361</v>
      </c>
      <c r="AK46" s="12">
        <v>8848.5853000000006</v>
      </c>
      <c r="AL46" s="12">
        <v>53693.307859059998</v>
      </c>
      <c r="AM46" s="12">
        <v>118.47834175</v>
      </c>
      <c r="AN46" s="12">
        <v>9048.8040014950002</v>
      </c>
      <c r="AO46" s="12">
        <v>4835.1045557999996</v>
      </c>
      <c r="AP46" s="12">
        <v>12393.64001977</v>
      </c>
      <c r="AQ46" s="175">
        <f t="shared" si="0"/>
        <v>1288831.8031039261</v>
      </c>
    </row>
    <row r="47" spans="1:43" s="175" customFormat="1" ht="12.75" x14ac:dyDescent="0.2">
      <c r="A47" s="10" t="s">
        <v>77</v>
      </c>
      <c r="B47" s="11">
        <v>1089.4021412899999</v>
      </c>
      <c r="C47" s="12">
        <v>852.10420047000002</v>
      </c>
      <c r="D47" s="11">
        <v>280.24819573000002</v>
      </c>
      <c r="E47" s="11">
        <v>144.97504437000001</v>
      </c>
      <c r="F47" s="11">
        <v>0</v>
      </c>
      <c r="G47" s="11">
        <v>2331.0884900000001</v>
      </c>
      <c r="H47" s="22"/>
      <c r="I47" s="11">
        <v>22268.589296319999</v>
      </c>
      <c r="J47" s="22"/>
      <c r="K47" s="12">
        <v>4832.8953484171998</v>
      </c>
      <c r="L47" s="11">
        <v>6024.3104566399998</v>
      </c>
      <c r="M47" s="12">
        <v>101962.04830394</v>
      </c>
      <c r="N47" s="12">
        <v>14544.205786875</v>
      </c>
      <c r="O47" s="12">
        <v>85760.573639929004</v>
      </c>
      <c r="P47" s="12">
        <v>201937.93613906999</v>
      </c>
      <c r="Q47" s="12">
        <v>95665.880789849994</v>
      </c>
      <c r="R47" s="12">
        <v>355.96957952000002</v>
      </c>
      <c r="S47" s="12">
        <v>721.89918132800005</v>
      </c>
      <c r="U47" s="12">
        <v>3883.42180779</v>
      </c>
      <c r="V47" s="12">
        <v>4635.1860327900004</v>
      </c>
      <c r="W47" s="12">
        <v>111438.465144812</v>
      </c>
      <c r="X47" s="12">
        <v>56510.54</v>
      </c>
      <c r="Y47" s="12">
        <v>35.446602540000001</v>
      </c>
      <c r="Z47" s="12">
        <v>4.7968927399999997</v>
      </c>
      <c r="AA47" s="12">
        <v>4045.6915536699998</v>
      </c>
      <c r="AC47" s="12">
        <v>112987.14921529</v>
      </c>
      <c r="AD47" s="11">
        <v>81.380965000000003</v>
      </c>
      <c r="AE47" s="12">
        <v>1746.2998192699999</v>
      </c>
      <c r="AF47" s="12">
        <v>482.09181254999999</v>
      </c>
      <c r="AI47" s="12">
        <v>882.56382431999998</v>
      </c>
      <c r="AJ47" s="12">
        <v>43283.090122050002</v>
      </c>
      <c r="AK47" s="12">
        <v>8848.5853000000006</v>
      </c>
      <c r="AL47" s="12">
        <v>1892.85354843</v>
      </c>
      <c r="AM47" s="12">
        <v>118.47834175</v>
      </c>
      <c r="AN47" s="12">
        <v>2503.4275424950001</v>
      </c>
      <c r="AO47" s="12">
        <v>2371.28004091</v>
      </c>
      <c r="AP47" s="12">
        <v>7597.3039597699999</v>
      </c>
      <c r="AQ47" s="175">
        <f t="shared" si="0"/>
        <v>902120.17911992618</v>
      </c>
    </row>
    <row r="48" spans="1:43" s="175" customFormat="1" ht="12.75" x14ac:dyDescent="0.2">
      <c r="A48" s="4" t="s">
        <v>78</v>
      </c>
      <c r="B48" s="6">
        <v>867.40360549000002</v>
      </c>
      <c r="C48" s="7">
        <v>852.10420047000002</v>
      </c>
      <c r="D48" s="6">
        <v>280.24819573000002</v>
      </c>
      <c r="E48" s="6">
        <v>144.97504437000001</v>
      </c>
      <c r="F48" s="6">
        <v>0</v>
      </c>
      <c r="G48" s="6">
        <v>2331.0884900000001</v>
      </c>
      <c r="H48" s="22"/>
      <c r="I48" s="6">
        <v>13843.644529429999</v>
      </c>
      <c r="J48" s="22"/>
      <c r="K48" s="7">
        <v>3686.1881897672001</v>
      </c>
      <c r="L48" s="6">
        <v>5527.3861914400004</v>
      </c>
      <c r="M48" s="7">
        <v>79946.438123920001</v>
      </c>
      <c r="N48" s="7">
        <v>4178.4239546110002</v>
      </c>
      <c r="O48" s="7">
        <v>29417.011834486999</v>
      </c>
      <c r="P48" s="7">
        <v>9693.0956451000002</v>
      </c>
      <c r="Q48" s="7">
        <v>40839.647789850002</v>
      </c>
      <c r="R48" s="7">
        <v>108.45034875</v>
      </c>
      <c r="S48" s="7">
        <v>671.19344200800003</v>
      </c>
      <c r="U48" s="7">
        <v>655.01123645999996</v>
      </c>
      <c r="V48" s="7">
        <v>395.71048179000002</v>
      </c>
      <c r="W48" s="7">
        <v>19968.507208462001</v>
      </c>
      <c r="X48" s="7">
        <v>7366.86</v>
      </c>
      <c r="Y48" s="7">
        <v>35.446602540000001</v>
      </c>
      <c r="Z48" s="7">
        <v>4.7968927399999997</v>
      </c>
      <c r="AA48" s="7">
        <v>1638.1681755899999</v>
      </c>
      <c r="AC48" s="7">
        <v>50117.764920200003</v>
      </c>
      <c r="AD48" s="6">
        <v>71.536290100000002</v>
      </c>
      <c r="AE48" s="7">
        <v>300.85745639999999</v>
      </c>
      <c r="AF48" s="7">
        <v>482.09181254999999</v>
      </c>
      <c r="AI48" s="7">
        <v>491.06990445000002</v>
      </c>
      <c r="AJ48" s="7">
        <v>23394.935988910001</v>
      </c>
      <c r="AK48" s="7">
        <v>6520.1881999999996</v>
      </c>
      <c r="AL48" s="7">
        <v>1878.49303908</v>
      </c>
      <c r="AM48" s="7">
        <v>118.47834175</v>
      </c>
      <c r="AN48" s="7">
        <v>1681.0726499049999</v>
      </c>
      <c r="AO48" s="7">
        <v>275.54656901999999</v>
      </c>
      <c r="AP48" s="7">
        <v>772.80665277000003</v>
      </c>
      <c r="AQ48" s="175">
        <f t="shared" si="0"/>
        <v>308556.64200814016</v>
      </c>
    </row>
    <row r="49" spans="1:43" s="176" customFormat="1" ht="12.75" x14ac:dyDescent="0.2">
      <c r="A49" s="4" t="s">
        <v>79</v>
      </c>
      <c r="B49" s="6">
        <v>221.99853580000001</v>
      </c>
      <c r="C49" s="7">
        <v>0</v>
      </c>
      <c r="D49" s="6">
        <v>0</v>
      </c>
      <c r="E49" s="6">
        <v>0</v>
      </c>
      <c r="F49" s="6">
        <v>0</v>
      </c>
      <c r="G49" s="6">
        <v>0</v>
      </c>
      <c r="H49" s="29"/>
      <c r="I49" s="6">
        <v>8424.9447668899993</v>
      </c>
      <c r="J49" s="29"/>
      <c r="K49" s="7">
        <v>1146.7071586500001</v>
      </c>
      <c r="L49" s="6">
        <v>496.92426519999998</v>
      </c>
      <c r="M49" s="7">
        <v>22015.610180020001</v>
      </c>
      <c r="N49" s="7">
        <v>10365.781832264</v>
      </c>
      <c r="O49" s="7">
        <v>56343.561805441997</v>
      </c>
      <c r="P49" s="7">
        <v>192244.84049397</v>
      </c>
      <c r="Q49" s="7">
        <v>54826.233</v>
      </c>
      <c r="R49" s="7">
        <v>247.51923077000001</v>
      </c>
      <c r="S49" s="7">
        <v>50.705739319999999</v>
      </c>
      <c r="U49" s="7">
        <v>3228.41057133</v>
      </c>
      <c r="V49" s="7">
        <v>4239.4755510000005</v>
      </c>
      <c r="W49" s="7">
        <v>91469.957936349994</v>
      </c>
      <c r="X49" s="7">
        <v>49143.68</v>
      </c>
      <c r="Y49" s="7">
        <v>0</v>
      </c>
      <c r="Z49" s="7">
        <v>0</v>
      </c>
      <c r="AA49" s="7">
        <v>2407.5233780799999</v>
      </c>
      <c r="AC49" s="7">
        <v>62869.38429509</v>
      </c>
      <c r="AD49" s="6">
        <v>9.8446748999999993</v>
      </c>
      <c r="AE49" s="7">
        <v>1445.4423628699999</v>
      </c>
      <c r="AF49" s="7">
        <v>0</v>
      </c>
      <c r="AI49" s="7">
        <v>391.49391987000001</v>
      </c>
      <c r="AJ49" s="7">
        <v>19888.15413314</v>
      </c>
      <c r="AK49" s="7">
        <v>2328.3971000000001</v>
      </c>
      <c r="AL49" s="7">
        <v>14.360509349999999</v>
      </c>
      <c r="AM49" s="7">
        <v>0</v>
      </c>
      <c r="AN49" s="7">
        <v>822.35489258999996</v>
      </c>
      <c r="AO49" s="7">
        <v>2095.7334718900001</v>
      </c>
      <c r="AP49" s="7">
        <v>6824.4973069999996</v>
      </c>
      <c r="AQ49" s="175">
        <f t="shared" si="0"/>
        <v>593563.53711178584</v>
      </c>
    </row>
    <row r="50" spans="1:43" s="176" customFormat="1" ht="12.75" x14ac:dyDescent="0.2">
      <c r="A50" s="10" t="s">
        <v>80</v>
      </c>
      <c r="B50" s="11">
        <v>0</v>
      </c>
      <c r="C50" s="12">
        <v>0</v>
      </c>
      <c r="D50" s="11">
        <v>0</v>
      </c>
      <c r="E50" s="11">
        <v>0</v>
      </c>
      <c r="F50" s="11">
        <v>0</v>
      </c>
      <c r="G50" s="11">
        <v>0</v>
      </c>
      <c r="H50" s="29"/>
      <c r="I50" s="11">
        <v>0</v>
      </c>
      <c r="J50" s="29"/>
      <c r="K50" s="12">
        <v>82.870379</v>
      </c>
      <c r="L50" s="11">
        <v>0</v>
      </c>
      <c r="M50" s="12">
        <v>0</v>
      </c>
      <c r="N50" s="12">
        <v>1577.65509939</v>
      </c>
      <c r="O50" s="12">
        <v>633.89295047999997</v>
      </c>
      <c r="P50" s="12">
        <v>10020.565476039999</v>
      </c>
      <c r="Q50" s="12">
        <v>23.745000000000001</v>
      </c>
      <c r="R50" s="12">
        <v>0</v>
      </c>
      <c r="S50" s="12">
        <v>0</v>
      </c>
      <c r="U50" s="12">
        <v>0</v>
      </c>
      <c r="V50" s="12">
        <v>0</v>
      </c>
      <c r="W50" s="12">
        <v>2996.3868937500001</v>
      </c>
      <c r="X50" s="12">
        <v>1185.0999999999999</v>
      </c>
      <c r="Y50" s="12">
        <v>0</v>
      </c>
      <c r="Z50" s="12">
        <v>0</v>
      </c>
      <c r="AA50" s="12">
        <v>0</v>
      </c>
      <c r="AC50" s="12">
        <v>7837.6024414000003</v>
      </c>
      <c r="AD50" s="11">
        <v>0</v>
      </c>
      <c r="AE50" s="12">
        <v>0</v>
      </c>
      <c r="AF50" s="12">
        <v>0</v>
      </c>
      <c r="AI50" s="12">
        <v>504.48630843000001</v>
      </c>
      <c r="AJ50" s="12">
        <v>1454.9951255599999</v>
      </c>
      <c r="AK50" s="12">
        <v>0</v>
      </c>
      <c r="AL50" s="12">
        <v>62.92269366</v>
      </c>
      <c r="AM50" s="12">
        <v>0</v>
      </c>
      <c r="AN50" s="12">
        <v>0</v>
      </c>
      <c r="AO50" s="12">
        <v>0</v>
      </c>
      <c r="AP50" s="12">
        <v>0</v>
      </c>
      <c r="AQ50" s="175">
        <f t="shared" si="0"/>
        <v>26380.222367709997</v>
      </c>
    </row>
    <row r="51" spans="1:43" s="175" customFormat="1" ht="12.75" x14ac:dyDescent="0.2">
      <c r="A51" s="4" t="s">
        <v>81</v>
      </c>
      <c r="B51" s="6">
        <v>0</v>
      </c>
      <c r="C51" s="7">
        <v>0</v>
      </c>
      <c r="D51" s="6">
        <v>0</v>
      </c>
      <c r="E51" s="6">
        <v>0</v>
      </c>
      <c r="F51" s="6">
        <v>0</v>
      </c>
      <c r="G51" s="6">
        <v>0</v>
      </c>
      <c r="H51" s="22"/>
      <c r="I51" s="6">
        <v>0</v>
      </c>
      <c r="J51" s="22"/>
      <c r="K51" s="7">
        <v>82.870379</v>
      </c>
      <c r="L51" s="6">
        <v>0</v>
      </c>
      <c r="M51" s="7">
        <v>0</v>
      </c>
      <c r="N51" s="7">
        <v>1508.9555123299999</v>
      </c>
      <c r="O51" s="7">
        <v>581.84465048000004</v>
      </c>
      <c r="P51" s="7">
        <v>10020.565476039999</v>
      </c>
      <c r="Q51" s="7">
        <v>23.745000000000001</v>
      </c>
      <c r="R51" s="7">
        <v>0</v>
      </c>
      <c r="S51" s="7">
        <v>0</v>
      </c>
      <c r="U51" s="7">
        <v>0</v>
      </c>
      <c r="V51" s="7">
        <v>0</v>
      </c>
      <c r="W51" s="7">
        <v>2884.15513182</v>
      </c>
      <c r="X51" s="7">
        <v>1185.0999999999999</v>
      </c>
      <c r="Y51" s="7">
        <v>0</v>
      </c>
      <c r="Z51" s="7">
        <v>0</v>
      </c>
      <c r="AA51" s="7">
        <v>0</v>
      </c>
      <c r="AC51" s="7">
        <v>7837.6024414000003</v>
      </c>
      <c r="AD51" s="6">
        <v>0</v>
      </c>
      <c r="AE51" s="7">
        <v>0</v>
      </c>
      <c r="AF51" s="7">
        <v>0</v>
      </c>
      <c r="AI51" s="7">
        <v>0</v>
      </c>
      <c r="AJ51" s="7">
        <v>0</v>
      </c>
      <c r="AK51" s="7">
        <v>0</v>
      </c>
      <c r="AL51" s="7">
        <v>4.6326936600000002</v>
      </c>
      <c r="AM51" s="7">
        <v>0</v>
      </c>
      <c r="AN51" s="7">
        <v>0</v>
      </c>
      <c r="AO51" s="7">
        <v>0</v>
      </c>
      <c r="AP51" s="7">
        <v>0</v>
      </c>
      <c r="AQ51" s="175">
        <f t="shared" si="0"/>
        <v>24129.471284730003</v>
      </c>
    </row>
    <row r="52" spans="1:43" s="176" customFormat="1" ht="12.75" x14ac:dyDescent="0.2">
      <c r="A52" s="4" t="s">
        <v>82</v>
      </c>
      <c r="B52" s="6">
        <v>0</v>
      </c>
      <c r="C52" s="7">
        <v>0</v>
      </c>
      <c r="D52" s="6">
        <v>0</v>
      </c>
      <c r="E52" s="6">
        <v>0</v>
      </c>
      <c r="F52" s="6">
        <v>0</v>
      </c>
      <c r="G52" s="6">
        <v>0</v>
      </c>
      <c r="H52" s="29"/>
      <c r="I52" s="6">
        <v>0</v>
      </c>
      <c r="J52" s="29"/>
      <c r="K52" s="7">
        <v>0</v>
      </c>
      <c r="L52" s="6">
        <v>0</v>
      </c>
      <c r="M52" s="7">
        <v>0</v>
      </c>
      <c r="N52" s="7">
        <v>68.699587059999999</v>
      </c>
      <c r="O52" s="7">
        <v>52.048299999999998</v>
      </c>
      <c r="P52" s="7">
        <v>0</v>
      </c>
      <c r="Q52" s="7">
        <v>0</v>
      </c>
      <c r="R52" s="7">
        <v>0</v>
      </c>
      <c r="S52" s="7">
        <v>0</v>
      </c>
      <c r="U52" s="7">
        <v>0</v>
      </c>
      <c r="V52" s="7">
        <v>0</v>
      </c>
      <c r="W52" s="7">
        <v>112.23176193</v>
      </c>
      <c r="X52" s="7">
        <v>0</v>
      </c>
      <c r="Y52" s="7">
        <v>0</v>
      </c>
      <c r="Z52" s="7">
        <v>0</v>
      </c>
      <c r="AA52" s="7">
        <v>0</v>
      </c>
      <c r="AC52" s="7">
        <v>0</v>
      </c>
      <c r="AD52" s="6">
        <v>0</v>
      </c>
      <c r="AE52" s="7">
        <v>0</v>
      </c>
      <c r="AF52" s="7">
        <v>0</v>
      </c>
      <c r="AI52" s="7">
        <v>504.48630843000001</v>
      </c>
      <c r="AJ52" s="7">
        <v>1454.9951255599999</v>
      </c>
      <c r="AK52" s="7">
        <v>0</v>
      </c>
      <c r="AL52" s="7">
        <v>58.29</v>
      </c>
      <c r="AM52" s="7">
        <v>0</v>
      </c>
      <c r="AN52" s="7">
        <v>0</v>
      </c>
      <c r="AO52" s="7">
        <v>0</v>
      </c>
      <c r="AP52" s="7">
        <v>0</v>
      </c>
      <c r="AQ52" s="175">
        <f t="shared" si="0"/>
        <v>2250.7510829799999</v>
      </c>
    </row>
    <row r="53" spans="1:43" s="176" customFormat="1" ht="12.75" x14ac:dyDescent="0.2">
      <c r="A53" s="10" t="s">
        <v>83</v>
      </c>
      <c r="B53" s="11">
        <v>2431.6577332799998</v>
      </c>
      <c r="C53" s="12">
        <v>0</v>
      </c>
      <c r="D53" s="11">
        <v>0</v>
      </c>
      <c r="E53" s="11">
        <v>4888.5725001299998</v>
      </c>
      <c r="F53" s="11">
        <v>0</v>
      </c>
      <c r="G53" s="11">
        <v>0</v>
      </c>
      <c r="H53" s="29"/>
      <c r="I53" s="11">
        <v>7164.9322810000003</v>
      </c>
      <c r="J53" s="29"/>
      <c r="K53" s="12">
        <v>6014.50612138</v>
      </c>
      <c r="L53" s="11">
        <v>5260.6946476200001</v>
      </c>
      <c r="M53" s="12">
        <v>1067.43299701</v>
      </c>
      <c r="N53" s="12">
        <v>4240.4333575299997</v>
      </c>
      <c r="O53" s="12">
        <v>0</v>
      </c>
      <c r="P53" s="12">
        <v>37413.666280390004</v>
      </c>
      <c r="Q53" s="12">
        <v>13737.95845222</v>
      </c>
      <c r="R53" s="12">
        <v>0</v>
      </c>
      <c r="S53" s="12">
        <v>827.54308767999999</v>
      </c>
      <c r="U53" s="12">
        <v>14138.322648789999</v>
      </c>
      <c r="V53" s="12">
        <v>194454.58823917</v>
      </c>
      <c r="W53" s="12">
        <v>2860.2318832300002</v>
      </c>
      <c r="X53" s="12">
        <v>0</v>
      </c>
      <c r="Y53" s="12">
        <v>0</v>
      </c>
      <c r="Z53" s="12">
        <v>0</v>
      </c>
      <c r="AA53" s="12">
        <v>0</v>
      </c>
      <c r="AC53" s="12">
        <v>0</v>
      </c>
      <c r="AD53" s="11">
        <v>0</v>
      </c>
      <c r="AE53" s="12">
        <v>0</v>
      </c>
      <c r="AF53" s="12">
        <v>0</v>
      </c>
      <c r="AI53" s="12">
        <v>0</v>
      </c>
      <c r="AJ53" s="12">
        <v>287.79273599999999</v>
      </c>
      <c r="AK53" s="12">
        <v>0</v>
      </c>
      <c r="AL53" s="12">
        <v>51737.531616970002</v>
      </c>
      <c r="AM53" s="12">
        <v>0</v>
      </c>
      <c r="AN53" s="12">
        <v>6545.3764590000001</v>
      </c>
      <c r="AO53" s="12">
        <v>2463.82451489</v>
      </c>
      <c r="AP53" s="12">
        <v>4796.3360599999996</v>
      </c>
      <c r="AQ53" s="175">
        <f t="shared" si="0"/>
        <v>360331.40161628992</v>
      </c>
    </row>
    <row r="54" spans="1:43" s="175" customFormat="1" ht="12.75" x14ac:dyDescent="0.2">
      <c r="A54" s="4" t="s">
        <v>58</v>
      </c>
      <c r="B54" s="6">
        <v>2431.6577332799998</v>
      </c>
      <c r="C54" s="7">
        <v>0</v>
      </c>
      <c r="D54" s="6">
        <v>0</v>
      </c>
      <c r="E54" s="6">
        <v>1.1498943100000001</v>
      </c>
      <c r="F54" s="6">
        <v>0</v>
      </c>
      <c r="G54" s="6">
        <v>0</v>
      </c>
      <c r="H54" s="22"/>
      <c r="I54" s="6">
        <v>7164.9322810000003</v>
      </c>
      <c r="J54" s="22"/>
      <c r="K54" s="7">
        <v>5916.45483934</v>
      </c>
      <c r="L54" s="6">
        <v>0</v>
      </c>
      <c r="M54" s="7">
        <v>0</v>
      </c>
      <c r="N54" s="7">
        <v>0</v>
      </c>
      <c r="O54" s="7">
        <v>0</v>
      </c>
      <c r="P54" s="7">
        <v>33452.215351669998</v>
      </c>
      <c r="Q54" s="7">
        <v>13737.95845222</v>
      </c>
      <c r="R54" s="7">
        <v>0</v>
      </c>
      <c r="S54" s="7">
        <v>0</v>
      </c>
      <c r="U54" s="7">
        <v>14138.322648789999</v>
      </c>
      <c r="V54" s="7">
        <v>0</v>
      </c>
      <c r="W54" s="7">
        <v>921.17658996</v>
      </c>
      <c r="X54" s="7">
        <v>0</v>
      </c>
      <c r="Y54" s="7">
        <v>0</v>
      </c>
      <c r="Z54" s="7">
        <v>0</v>
      </c>
      <c r="AA54" s="7">
        <v>0</v>
      </c>
      <c r="AC54" s="7">
        <v>0</v>
      </c>
      <c r="AD54" s="6">
        <v>0</v>
      </c>
      <c r="AE54" s="7">
        <v>0</v>
      </c>
      <c r="AF54" s="7">
        <v>0</v>
      </c>
      <c r="AI54" s="7">
        <v>0</v>
      </c>
      <c r="AJ54" s="7">
        <v>0</v>
      </c>
      <c r="AK54" s="7">
        <v>0</v>
      </c>
      <c r="AL54" s="7">
        <v>39662.384830609997</v>
      </c>
      <c r="AM54" s="7">
        <v>0</v>
      </c>
      <c r="AN54" s="7">
        <v>0</v>
      </c>
      <c r="AO54" s="7">
        <v>0</v>
      </c>
      <c r="AP54" s="7">
        <v>0</v>
      </c>
      <c r="AQ54" s="175">
        <f t="shared" si="0"/>
        <v>117426.25262118</v>
      </c>
    </row>
    <row r="55" spans="1:43" s="176" customFormat="1" ht="12.75" x14ac:dyDescent="0.2">
      <c r="A55" s="4" t="s">
        <v>84</v>
      </c>
      <c r="B55" s="6">
        <v>0</v>
      </c>
      <c r="C55" s="7">
        <v>0</v>
      </c>
      <c r="D55" s="6">
        <v>0</v>
      </c>
      <c r="E55" s="6">
        <v>0</v>
      </c>
      <c r="F55" s="6">
        <v>0</v>
      </c>
      <c r="G55" s="6">
        <v>0</v>
      </c>
      <c r="H55" s="29"/>
      <c r="I55" s="6">
        <v>7164.9322810000003</v>
      </c>
      <c r="J55" s="29"/>
      <c r="K55" s="7">
        <v>0</v>
      </c>
      <c r="L55" s="6">
        <v>0</v>
      </c>
      <c r="M55" s="7">
        <v>0</v>
      </c>
      <c r="N55" s="7">
        <v>0</v>
      </c>
      <c r="O55" s="7">
        <v>0</v>
      </c>
      <c r="P55" s="7">
        <v>0</v>
      </c>
      <c r="Q55" s="7">
        <v>0</v>
      </c>
      <c r="R55" s="7">
        <v>0</v>
      </c>
      <c r="S55" s="7">
        <v>0</v>
      </c>
      <c r="U55" s="7">
        <v>0</v>
      </c>
      <c r="V55" s="7">
        <v>0</v>
      </c>
      <c r="W55" s="7">
        <v>0</v>
      </c>
      <c r="X55" s="7">
        <v>0</v>
      </c>
      <c r="Y55" s="7">
        <v>0</v>
      </c>
      <c r="Z55" s="7">
        <v>0</v>
      </c>
      <c r="AA55" s="7">
        <v>0</v>
      </c>
      <c r="AC55" s="7">
        <v>0</v>
      </c>
      <c r="AD55" s="6">
        <v>0</v>
      </c>
      <c r="AE55" s="7">
        <v>0</v>
      </c>
      <c r="AF55" s="7">
        <v>0</v>
      </c>
      <c r="AI55" s="7">
        <v>0</v>
      </c>
      <c r="AJ55" s="7">
        <v>0</v>
      </c>
      <c r="AK55" s="7">
        <v>0</v>
      </c>
      <c r="AL55" s="7">
        <v>0</v>
      </c>
      <c r="AM55" s="7">
        <v>0</v>
      </c>
      <c r="AN55" s="7">
        <v>0</v>
      </c>
      <c r="AO55" s="7">
        <v>0</v>
      </c>
      <c r="AP55" s="7">
        <v>0</v>
      </c>
      <c r="AQ55" s="175">
        <f t="shared" si="0"/>
        <v>7164.9322810000003</v>
      </c>
    </row>
    <row r="56" spans="1:43" s="176" customFormat="1" ht="12.75" x14ac:dyDescent="0.2">
      <c r="A56" s="4" t="s">
        <v>63</v>
      </c>
      <c r="B56" s="6">
        <v>0</v>
      </c>
      <c r="C56" s="7">
        <v>0</v>
      </c>
      <c r="D56" s="6">
        <v>0</v>
      </c>
      <c r="E56" s="6">
        <v>0</v>
      </c>
      <c r="F56" s="6">
        <v>0</v>
      </c>
      <c r="G56" s="6">
        <v>0</v>
      </c>
      <c r="H56" s="29"/>
      <c r="I56" s="6">
        <v>0</v>
      </c>
      <c r="J56" s="29"/>
      <c r="K56" s="7">
        <v>0</v>
      </c>
      <c r="L56" s="6">
        <v>0</v>
      </c>
      <c r="M56" s="7">
        <v>0</v>
      </c>
      <c r="N56" s="7">
        <v>0</v>
      </c>
      <c r="O56" s="7">
        <v>0</v>
      </c>
      <c r="P56" s="7">
        <v>0</v>
      </c>
      <c r="Q56" s="7">
        <v>0</v>
      </c>
      <c r="R56" s="7">
        <v>0</v>
      </c>
      <c r="S56" s="7">
        <v>0</v>
      </c>
      <c r="U56" s="7">
        <v>13957.679898390001</v>
      </c>
      <c r="V56" s="7">
        <v>0</v>
      </c>
      <c r="W56" s="7">
        <v>0</v>
      </c>
      <c r="X56" s="7">
        <v>0</v>
      </c>
      <c r="Y56" s="7">
        <v>0</v>
      </c>
      <c r="Z56" s="7">
        <v>0</v>
      </c>
      <c r="AA56" s="7">
        <v>0</v>
      </c>
      <c r="AC56" s="7">
        <v>0</v>
      </c>
      <c r="AD56" s="6">
        <v>0</v>
      </c>
      <c r="AE56" s="7">
        <v>0</v>
      </c>
      <c r="AF56" s="7">
        <v>0</v>
      </c>
      <c r="AI56" s="7">
        <v>0</v>
      </c>
      <c r="AJ56" s="7">
        <v>0</v>
      </c>
      <c r="AK56" s="7">
        <v>0</v>
      </c>
      <c r="AL56" s="7">
        <v>0</v>
      </c>
      <c r="AM56" s="7">
        <v>0</v>
      </c>
      <c r="AN56" s="7">
        <v>0</v>
      </c>
      <c r="AO56" s="7">
        <v>0</v>
      </c>
      <c r="AP56" s="7">
        <v>0</v>
      </c>
      <c r="AQ56" s="175">
        <f t="shared" si="0"/>
        <v>13957.679898390001</v>
      </c>
    </row>
    <row r="57" spans="1:43" s="176" customFormat="1" ht="12.75" x14ac:dyDescent="0.2">
      <c r="A57" s="4" t="s">
        <v>65</v>
      </c>
      <c r="B57" s="6">
        <v>0</v>
      </c>
      <c r="C57" s="7">
        <v>0</v>
      </c>
      <c r="D57" s="6">
        <v>0</v>
      </c>
      <c r="E57" s="6">
        <v>0</v>
      </c>
      <c r="F57" s="6">
        <v>0</v>
      </c>
      <c r="G57" s="6">
        <v>0</v>
      </c>
      <c r="H57" s="29"/>
      <c r="I57" s="6">
        <v>0</v>
      </c>
      <c r="J57" s="29"/>
      <c r="K57" s="7">
        <v>0</v>
      </c>
      <c r="L57" s="6">
        <v>0</v>
      </c>
      <c r="M57" s="7">
        <v>0</v>
      </c>
      <c r="N57" s="7">
        <v>0</v>
      </c>
      <c r="O57" s="7">
        <v>0</v>
      </c>
      <c r="P57" s="7">
        <v>33223.9</v>
      </c>
      <c r="Q57" s="7">
        <v>0</v>
      </c>
      <c r="R57" s="7">
        <v>0</v>
      </c>
      <c r="S57" s="7">
        <v>0</v>
      </c>
      <c r="U57" s="7">
        <v>0</v>
      </c>
      <c r="V57" s="7">
        <v>0</v>
      </c>
      <c r="W57" s="7">
        <v>0</v>
      </c>
      <c r="X57" s="7">
        <v>0</v>
      </c>
      <c r="Y57" s="7">
        <v>0</v>
      </c>
      <c r="Z57" s="7">
        <v>0</v>
      </c>
      <c r="AA57" s="7">
        <v>0</v>
      </c>
      <c r="AC57" s="7">
        <v>0</v>
      </c>
      <c r="AD57" s="6">
        <v>0</v>
      </c>
      <c r="AE57" s="7">
        <v>0</v>
      </c>
      <c r="AF57" s="7">
        <v>0</v>
      </c>
      <c r="AI57" s="7">
        <v>0</v>
      </c>
      <c r="AJ57" s="7">
        <v>0</v>
      </c>
      <c r="AK57" s="7">
        <v>0</v>
      </c>
      <c r="AL57" s="7">
        <v>0</v>
      </c>
      <c r="AM57" s="7">
        <v>0</v>
      </c>
      <c r="AN57" s="7">
        <v>0</v>
      </c>
      <c r="AO57" s="7">
        <v>0</v>
      </c>
      <c r="AP57" s="7">
        <v>0</v>
      </c>
      <c r="AQ57" s="175">
        <f t="shared" si="0"/>
        <v>33223.9</v>
      </c>
    </row>
    <row r="58" spans="1:43" s="176" customFormat="1" ht="12.75" x14ac:dyDescent="0.2">
      <c r="A58" s="4" t="s">
        <v>85</v>
      </c>
      <c r="B58" s="6">
        <v>0</v>
      </c>
      <c r="C58" s="7">
        <v>0</v>
      </c>
      <c r="D58" s="6">
        <v>0</v>
      </c>
      <c r="E58" s="6">
        <v>0</v>
      </c>
      <c r="F58" s="6">
        <v>0</v>
      </c>
      <c r="G58" s="6">
        <v>0</v>
      </c>
      <c r="H58" s="29"/>
      <c r="I58" s="6">
        <v>0</v>
      </c>
      <c r="J58" s="29"/>
      <c r="K58" s="7">
        <v>0</v>
      </c>
      <c r="L58" s="6">
        <v>0</v>
      </c>
      <c r="M58" s="7">
        <v>0</v>
      </c>
      <c r="N58" s="7">
        <v>0</v>
      </c>
      <c r="O58" s="7">
        <v>0</v>
      </c>
      <c r="P58" s="7">
        <v>0</v>
      </c>
      <c r="Q58" s="7">
        <v>13737.95845222</v>
      </c>
      <c r="R58" s="7">
        <v>0</v>
      </c>
      <c r="S58" s="7">
        <v>0</v>
      </c>
      <c r="U58" s="7">
        <v>0</v>
      </c>
      <c r="V58" s="7">
        <v>0</v>
      </c>
      <c r="W58" s="7">
        <v>0</v>
      </c>
      <c r="X58" s="7">
        <v>0</v>
      </c>
      <c r="Y58" s="7">
        <v>0</v>
      </c>
      <c r="Z58" s="7">
        <v>0</v>
      </c>
      <c r="AA58" s="7">
        <v>0</v>
      </c>
      <c r="AC58" s="7">
        <v>0</v>
      </c>
      <c r="AD58" s="6">
        <v>0</v>
      </c>
      <c r="AE58" s="7">
        <v>0</v>
      </c>
      <c r="AF58" s="7">
        <v>0</v>
      </c>
      <c r="AI58" s="7">
        <v>0</v>
      </c>
      <c r="AJ58" s="7">
        <v>0</v>
      </c>
      <c r="AK58" s="7">
        <v>0</v>
      </c>
      <c r="AL58" s="7">
        <v>0</v>
      </c>
      <c r="AM58" s="7">
        <v>0</v>
      </c>
      <c r="AN58" s="7">
        <v>0</v>
      </c>
      <c r="AO58" s="7">
        <v>0</v>
      </c>
      <c r="AP58" s="7">
        <v>0</v>
      </c>
      <c r="AQ58" s="175">
        <f t="shared" si="0"/>
        <v>13737.95845222</v>
      </c>
    </row>
    <row r="59" spans="1:43" s="176" customFormat="1" ht="12.75" x14ac:dyDescent="0.2">
      <c r="A59" s="4" t="s">
        <v>86</v>
      </c>
      <c r="B59" s="6">
        <v>0</v>
      </c>
      <c r="C59" s="7">
        <v>0</v>
      </c>
      <c r="D59" s="6">
        <v>0</v>
      </c>
      <c r="E59" s="6">
        <v>0</v>
      </c>
      <c r="F59" s="6">
        <v>0</v>
      </c>
      <c r="G59" s="6">
        <v>0</v>
      </c>
      <c r="H59" s="29"/>
      <c r="I59" s="6">
        <v>0</v>
      </c>
      <c r="J59" s="29"/>
      <c r="K59" s="7">
        <v>0</v>
      </c>
      <c r="L59" s="6">
        <v>0</v>
      </c>
      <c r="M59" s="7">
        <v>0</v>
      </c>
      <c r="N59" s="7">
        <v>0</v>
      </c>
      <c r="O59" s="7">
        <v>0</v>
      </c>
      <c r="P59" s="7">
        <v>0</v>
      </c>
      <c r="Q59" s="7">
        <v>0</v>
      </c>
      <c r="R59" s="7">
        <v>0</v>
      </c>
      <c r="S59" s="7">
        <v>0</v>
      </c>
      <c r="U59" s="7">
        <v>0</v>
      </c>
      <c r="V59" s="7">
        <v>0</v>
      </c>
      <c r="W59" s="7">
        <v>0</v>
      </c>
      <c r="X59" s="7">
        <v>0</v>
      </c>
      <c r="Y59" s="7">
        <v>0</v>
      </c>
      <c r="Z59" s="7">
        <v>0</v>
      </c>
      <c r="AA59" s="7">
        <v>0</v>
      </c>
      <c r="AC59" s="7">
        <v>0</v>
      </c>
      <c r="AD59" s="6">
        <v>0</v>
      </c>
      <c r="AE59" s="7">
        <v>0</v>
      </c>
      <c r="AF59" s="7">
        <v>0</v>
      </c>
      <c r="AI59" s="7">
        <v>0</v>
      </c>
      <c r="AJ59" s="7">
        <v>0</v>
      </c>
      <c r="AK59" s="7">
        <v>0</v>
      </c>
      <c r="AL59" s="7">
        <v>16368</v>
      </c>
      <c r="AM59" s="7">
        <v>0</v>
      </c>
      <c r="AN59" s="7">
        <v>0</v>
      </c>
      <c r="AO59" s="7">
        <v>0</v>
      </c>
      <c r="AP59" s="7">
        <v>0</v>
      </c>
      <c r="AQ59" s="175">
        <f t="shared" si="0"/>
        <v>16368</v>
      </c>
    </row>
    <row r="60" spans="1:43" s="176" customFormat="1" ht="12.75" x14ac:dyDescent="0.2">
      <c r="A60" s="4" t="s">
        <v>67</v>
      </c>
      <c r="B60" s="6">
        <v>0</v>
      </c>
      <c r="C60" s="7">
        <v>0</v>
      </c>
      <c r="D60" s="6">
        <v>0</v>
      </c>
      <c r="E60" s="6">
        <v>0</v>
      </c>
      <c r="F60" s="6">
        <v>0</v>
      </c>
      <c r="G60" s="6">
        <v>0</v>
      </c>
      <c r="H60" s="29"/>
      <c r="I60" s="6">
        <v>0</v>
      </c>
      <c r="J60" s="29"/>
      <c r="K60" s="7">
        <v>0</v>
      </c>
      <c r="L60" s="6">
        <v>0</v>
      </c>
      <c r="M60" s="7">
        <v>0</v>
      </c>
      <c r="N60" s="7">
        <v>0</v>
      </c>
      <c r="O60" s="7">
        <v>0</v>
      </c>
      <c r="P60" s="7">
        <v>0</v>
      </c>
      <c r="Q60" s="7">
        <v>0</v>
      </c>
      <c r="R60" s="7">
        <v>0</v>
      </c>
      <c r="S60" s="7">
        <v>0</v>
      </c>
      <c r="U60" s="7">
        <v>0</v>
      </c>
      <c r="V60" s="7">
        <v>0</v>
      </c>
      <c r="W60" s="7">
        <v>668.74127106000003</v>
      </c>
      <c r="X60" s="7">
        <v>0</v>
      </c>
      <c r="Y60" s="7">
        <v>0</v>
      </c>
      <c r="Z60" s="7">
        <v>0</v>
      </c>
      <c r="AA60" s="7">
        <v>0</v>
      </c>
      <c r="AC60" s="7">
        <v>0</v>
      </c>
      <c r="AD60" s="6">
        <v>0</v>
      </c>
      <c r="AE60" s="7">
        <v>0</v>
      </c>
      <c r="AF60" s="7">
        <v>0</v>
      </c>
      <c r="AI60" s="7">
        <v>0</v>
      </c>
      <c r="AJ60" s="7">
        <v>0</v>
      </c>
      <c r="AK60" s="7">
        <v>0</v>
      </c>
      <c r="AL60" s="7">
        <v>23294.384830610001</v>
      </c>
      <c r="AM60" s="7">
        <v>0</v>
      </c>
      <c r="AN60" s="7">
        <v>0</v>
      </c>
      <c r="AO60" s="7">
        <v>0</v>
      </c>
      <c r="AP60" s="7">
        <v>0</v>
      </c>
      <c r="AQ60" s="175">
        <f t="shared" si="0"/>
        <v>23963.126101670001</v>
      </c>
    </row>
    <row r="61" spans="1:43" s="176" customFormat="1" ht="12.75" x14ac:dyDescent="0.2">
      <c r="A61" s="4" t="s">
        <v>87</v>
      </c>
      <c r="B61" s="6">
        <v>0</v>
      </c>
      <c r="C61" s="7">
        <v>0</v>
      </c>
      <c r="D61" s="6">
        <v>0</v>
      </c>
      <c r="E61" s="6">
        <v>0</v>
      </c>
      <c r="F61" s="6">
        <v>0</v>
      </c>
      <c r="G61" s="6">
        <v>0</v>
      </c>
      <c r="H61" s="29"/>
      <c r="I61" s="6">
        <v>0</v>
      </c>
      <c r="J61" s="29"/>
      <c r="K61" s="7">
        <v>0</v>
      </c>
      <c r="L61" s="6">
        <v>0</v>
      </c>
      <c r="M61" s="7">
        <v>0</v>
      </c>
      <c r="N61" s="7">
        <v>0</v>
      </c>
      <c r="O61" s="7">
        <v>0</v>
      </c>
      <c r="P61" s="7">
        <v>0</v>
      </c>
      <c r="Q61" s="7">
        <v>0</v>
      </c>
      <c r="R61" s="7">
        <v>0</v>
      </c>
      <c r="S61" s="7">
        <v>0</v>
      </c>
      <c r="U61" s="7">
        <v>157.67866699999999</v>
      </c>
      <c r="V61" s="7">
        <v>0</v>
      </c>
      <c r="W61" s="7">
        <v>0</v>
      </c>
      <c r="X61" s="7">
        <v>0</v>
      </c>
      <c r="Y61" s="7">
        <v>0</v>
      </c>
      <c r="Z61" s="7">
        <v>0</v>
      </c>
      <c r="AA61" s="7">
        <v>0</v>
      </c>
      <c r="AC61" s="7">
        <v>0</v>
      </c>
      <c r="AD61" s="6">
        <v>0</v>
      </c>
      <c r="AE61" s="7">
        <v>0</v>
      </c>
      <c r="AF61" s="7">
        <v>0</v>
      </c>
      <c r="AI61" s="7">
        <v>0</v>
      </c>
      <c r="AJ61" s="7">
        <v>0</v>
      </c>
      <c r="AK61" s="7">
        <v>0</v>
      </c>
      <c r="AL61" s="7">
        <v>0</v>
      </c>
      <c r="AM61" s="7">
        <v>0</v>
      </c>
      <c r="AN61" s="7">
        <v>0</v>
      </c>
      <c r="AO61" s="7">
        <v>0</v>
      </c>
      <c r="AP61" s="7">
        <v>0</v>
      </c>
      <c r="AQ61" s="175">
        <f t="shared" si="0"/>
        <v>157.67866699999999</v>
      </c>
    </row>
    <row r="62" spans="1:43" s="176" customFormat="1" ht="12.75" x14ac:dyDescent="0.2">
      <c r="A62" s="4" t="s">
        <v>69</v>
      </c>
      <c r="B62" s="6">
        <v>2431.6577332799998</v>
      </c>
      <c r="C62" s="7">
        <v>0</v>
      </c>
      <c r="D62" s="6">
        <v>0</v>
      </c>
      <c r="E62" s="6">
        <v>0</v>
      </c>
      <c r="F62" s="6">
        <v>0</v>
      </c>
      <c r="G62" s="6">
        <v>0</v>
      </c>
      <c r="H62" s="29"/>
      <c r="I62" s="6">
        <v>0</v>
      </c>
      <c r="J62" s="29"/>
      <c r="K62" s="7">
        <v>0</v>
      </c>
      <c r="L62" s="6">
        <v>0</v>
      </c>
      <c r="M62" s="7">
        <v>0</v>
      </c>
      <c r="N62" s="7">
        <v>0</v>
      </c>
      <c r="O62" s="7">
        <v>0</v>
      </c>
      <c r="P62" s="7">
        <v>0</v>
      </c>
      <c r="Q62" s="7">
        <v>0</v>
      </c>
      <c r="R62" s="7">
        <v>0</v>
      </c>
      <c r="S62" s="7">
        <v>0</v>
      </c>
      <c r="U62" s="7">
        <v>0</v>
      </c>
      <c r="V62" s="7">
        <v>0</v>
      </c>
      <c r="W62" s="7">
        <v>0</v>
      </c>
      <c r="X62" s="7">
        <v>0</v>
      </c>
      <c r="Y62" s="7">
        <v>0</v>
      </c>
      <c r="Z62" s="7">
        <v>0</v>
      </c>
      <c r="AA62" s="7">
        <v>0</v>
      </c>
      <c r="AC62" s="7">
        <v>0</v>
      </c>
      <c r="AD62" s="6">
        <v>0</v>
      </c>
      <c r="AE62" s="7">
        <v>0</v>
      </c>
      <c r="AF62" s="7">
        <v>0</v>
      </c>
      <c r="AI62" s="7">
        <v>0</v>
      </c>
      <c r="AJ62" s="7">
        <v>0</v>
      </c>
      <c r="AK62" s="7">
        <v>0</v>
      </c>
      <c r="AL62" s="7">
        <v>0</v>
      </c>
      <c r="AM62" s="7">
        <v>0</v>
      </c>
      <c r="AN62" s="7">
        <v>0</v>
      </c>
      <c r="AO62" s="7">
        <v>0</v>
      </c>
      <c r="AP62" s="7">
        <v>0</v>
      </c>
      <c r="AQ62" s="175">
        <f t="shared" si="0"/>
        <v>2431.6577332799998</v>
      </c>
    </row>
    <row r="63" spans="1:43" s="176" customFormat="1" ht="12.75" x14ac:dyDescent="0.2">
      <c r="A63" s="4" t="s">
        <v>71</v>
      </c>
      <c r="B63" s="6">
        <v>0</v>
      </c>
      <c r="C63" s="7">
        <v>0</v>
      </c>
      <c r="D63" s="6">
        <v>0</v>
      </c>
      <c r="E63" s="6">
        <v>1.1498943100000001</v>
      </c>
      <c r="F63" s="6">
        <v>0</v>
      </c>
      <c r="G63" s="6">
        <v>0</v>
      </c>
      <c r="H63" s="29"/>
      <c r="I63" s="6">
        <v>0</v>
      </c>
      <c r="J63" s="29"/>
      <c r="K63" s="7">
        <v>0</v>
      </c>
      <c r="L63" s="6">
        <v>0</v>
      </c>
      <c r="M63" s="7">
        <v>0</v>
      </c>
      <c r="N63" s="7">
        <v>0</v>
      </c>
      <c r="O63" s="7">
        <v>0</v>
      </c>
      <c r="P63" s="7">
        <v>228.31535167000001</v>
      </c>
      <c r="Q63" s="7">
        <v>0</v>
      </c>
      <c r="R63" s="7">
        <v>0</v>
      </c>
      <c r="S63" s="7">
        <v>0</v>
      </c>
      <c r="U63" s="7">
        <v>22.9640834</v>
      </c>
      <c r="V63" s="7">
        <v>0</v>
      </c>
      <c r="W63" s="7">
        <v>0</v>
      </c>
      <c r="X63" s="7">
        <v>0</v>
      </c>
      <c r="Y63" s="7">
        <v>0</v>
      </c>
      <c r="Z63" s="7">
        <v>0</v>
      </c>
      <c r="AA63" s="7">
        <v>0</v>
      </c>
      <c r="AC63" s="7">
        <v>0</v>
      </c>
      <c r="AD63" s="6">
        <v>0</v>
      </c>
      <c r="AE63" s="7">
        <v>0</v>
      </c>
      <c r="AF63" s="7">
        <v>0</v>
      </c>
      <c r="AI63" s="7">
        <v>0</v>
      </c>
      <c r="AJ63" s="7">
        <v>0</v>
      </c>
      <c r="AK63" s="7">
        <v>0</v>
      </c>
      <c r="AL63" s="7">
        <v>0</v>
      </c>
      <c r="AM63" s="7">
        <v>0</v>
      </c>
      <c r="AN63" s="7">
        <v>0</v>
      </c>
      <c r="AO63" s="7">
        <v>0</v>
      </c>
      <c r="AP63" s="7">
        <v>0</v>
      </c>
      <c r="AQ63" s="175">
        <f t="shared" si="0"/>
        <v>252.42932938000001</v>
      </c>
    </row>
    <row r="64" spans="1:43" s="176" customFormat="1" ht="12.75" x14ac:dyDescent="0.2">
      <c r="A64" s="4" t="s">
        <v>72</v>
      </c>
      <c r="B64" s="6">
        <v>0</v>
      </c>
      <c r="C64" s="7">
        <v>0</v>
      </c>
      <c r="D64" s="6">
        <v>0</v>
      </c>
      <c r="E64" s="6">
        <v>0</v>
      </c>
      <c r="F64" s="6">
        <v>0</v>
      </c>
      <c r="G64" s="6">
        <v>0</v>
      </c>
      <c r="H64" s="29"/>
      <c r="I64" s="6">
        <v>0</v>
      </c>
      <c r="J64" s="29"/>
      <c r="K64" s="7">
        <v>0</v>
      </c>
      <c r="L64" s="6">
        <v>0</v>
      </c>
      <c r="M64" s="7">
        <v>0</v>
      </c>
      <c r="N64" s="7">
        <v>0</v>
      </c>
      <c r="O64" s="7">
        <v>0</v>
      </c>
      <c r="P64" s="7">
        <v>0</v>
      </c>
      <c r="Q64" s="7">
        <v>0</v>
      </c>
      <c r="R64" s="7">
        <v>0</v>
      </c>
      <c r="S64" s="7">
        <v>0</v>
      </c>
      <c r="U64" s="7">
        <v>0</v>
      </c>
      <c r="V64" s="7">
        <v>0</v>
      </c>
      <c r="W64" s="7">
        <v>252.4353189</v>
      </c>
      <c r="X64" s="7">
        <v>0</v>
      </c>
      <c r="Y64" s="7">
        <v>0</v>
      </c>
      <c r="Z64" s="7">
        <v>0</v>
      </c>
      <c r="AA64" s="7">
        <v>0</v>
      </c>
      <c r="AC64" s="7">
        <v>0</v>
      </c>
      <c r="AD64" s="6">
        <v>0</v>
      </c>
      <c r="AE64" s="7">
        <v>0</v>
      </c>
      <c r="AF64" s="7">
        <v>0</v>
      </c>
      <c r="AI64" s="7">
        <v>0</v>
      </c>
      <c r="AJ64" s="7">
        <v>0</v>
      </c>
      <c r="AK64" s="7">
        <v>0</v>
      </c>
      <c r="AL64" s="7">
        <v>0</v>
      </c>
      <c r="AM64" s="7">
        <v>0</v>
      </c>
      <c r="AN64" s="7">
        <v>0</v>
      </c>
      <c r="AO64" s="7">
        <v>0</v>
      </c>
      <c r="AP64" s="7">
        <v>0</v>
      </c>
      <c r="AQ64" s="175">
        <f t="shared" si="0"/>
        <v>252.4353189</v>
      </c>
    </row>
    <row r="65" spans="1:43" s="176" customFormat="1" ht="12.75" x14ac:dyDescent="0.2">
      <c r="A65" s="4" t="s">
        <v>88</v>
      </c>
      <c r="B65" s="6">
        <v>0</v>
      </c>
      <c r="C65" s="7">
        <v>0</v>
      </c>
      <c r="D65" s="6">
        <v>0</v>
      </c>
      <c r="E65" s="6">
        <v>0</v>
      </c>
      <c r="F65" s="6">
        <v>0</v>
      </c>
      <c r="G65" s="6">
        <v>0</v>
      </c>
      <c r="H65" s="29"/>
      <c r="I65" s="6">
        <v>0</v>
      </c>
      <c r="J65" s="29"/>
      <c r="K65" s="7">
        <v>5916.45483934</v>
      </c>
      <c r="L65" s="6">
        <v>0</v>
      </c>
      <c r="M65" s="7">
        <v>0</v>
      </c>
      <c r="N65" s="7">
        <v>0</v>
      </c>
      <c r="O65" s="7">
        <v>0</v>
      </c>
      <c r="P65" s="7">
        <v>0</v>
      </c>
      <c r="Q65" s="7">
        <v>0</v>
      </c>
      <c r="R65" s="7">
        <v>0</v>
      </c>
      <c r="S65" s="7">
        <v>0</v>
      </c>
      <c r="U65" s="7">
        <v>0</v>
      </c>
      <c r="V65" s="7">
        <v>0</v>
      </c>
      <c r="W65" s="7">
        <v>0</v>
      </c>
      <c r="X65" s="7">
        <v>0</v>
      </c>
      <c r="Y65" s="7">
        <v>0</v>
      </c>
      <c r="Z65" s="7">
        <v>0</v>
      </c>
      <c r="AA65" s="7">
        <v>0</v>
      </c>
      <c r="AC65" s="7">
        <v>0</v>
      </c>
      <c r="AD65" s="6">
        <v>0</v>
      </c>
      <c r="AE65" s="7">
        <v>0</v>
      </c>
      <c r="AF65" s="7">
        <v>0</v>
      </c>
      <c r="AI65" s="7">
        <v>0</v>
      </c>
      <c r="AJ65" s="7">
        <v>0</v>
      </c>
      <c r="AK65" s="7">
        <v>0</v>
      </c>
      <c r="AL65" s="7">
        <v>0</v>
      </c>
      <c r="AM65" s="7">
        <v>0</v>
      </c>
      <c r="AN65" s="7">
        <v>0</v>
      </c>
      <c r="AO65" s="7">
        <v>0</v>
      </c>
      <c r="AP65" s="7">
        <v>0</v>
      </c>
      <c r="AQ65" s="175">
        <f t="shared" si="0"/>
        <v>5916.45483934</v>
      </c>
    </row>
    <row r="66" spans="1:43" s="176" customFormat="1" ht="12.75" x14ac:dyDescent="0.2">
      <c r="A66" s="4" t="s">
        <v>73</v>
      </c>
      <c r="B66" s="6">
        <v>0</v>
      </c>
      <c r="C66" s="7">
        <v>0</v>
      </c>
      <c r="D66" s="6">
        <v>0</v>
      </c>
      <c r="E66" s="6">
        <v>4887.4226058200002</v>
      </c>
      <c r="F66" s="6">
        <v>0</v>
      </c>
      <c r="G66" s="6">
        <v>0</v>
      </c>
      <c r="H66" s="29"/>
      <c r="I66" s="6">
        <v>0</v>
      </c>
      <c r="J66" s="29"/>
      <c r="K66" s="7">
        <v>98.051282040000004</v>
      </c>
      <c r="L66" s="6">
        <v>5260.6946476200001</v>
      </c>
      <c r="M66" s="7">
        <v>1067.43299701</v>
      </c>
      <c r="N66" s="7">
        <v>4129.5218575299996</v>
      </c>
      <c r="O66" s="7">
        <v>0</v>
      </c>
      <c r="P66" s="7">
        <v>3951.2554266799998</v>
      </c>
      <c r="Q66" s="7">
        <v>0</v>
      </c>
      <c r="R66" s="7">
        <v>0</v>
      </c>
      <c r="S66" s="7">
        <v>827.54308767999999</v>
      </c>
      <c r="U66" s="7">
        <v>0</v>
      </c>
      <c r="V66" s="7">
        <v>194454.58823917</v>
      </c>
      <c r="W66" s="7">
        <v>1686.8275465700001</v>
      </c>
      <c r="X66" s="7">
        <v>0</v>
      </c>
      <c r="Y66" s="7">
        <v>0</v>
      </c>
      <c r="Z66" s="7">
        <v>0</v>
      </c>
      <c r="AA66" s="7">
        <v>0</v>
      </c>
      <c r="AC66" s="7">
        <v>0</v>
      </c>
      <c r="AD66" s="6">
        <v>0</v>
      </c>
      <c r="AE66" s="7">
        <v>0</v>
      </c>
      <c r="AF66" s="7">
        <v>0</v>
      </c>
      <c r="AI66" s="7">
        <v>0</v>
      </c>
      <c r="AJ66" s="7">
        <v>287.79273599999999</v>
      </c>
      <c r="AK66" s="7">
        <v>0</v>
      </c>
      <c r="AL66" s="7">
        <v>12075.146786359999</v>
      </c>
      <c r="AM66" s="7">
        <v>0</v>
      </c>
      <c r="AN66" s="7">
        <v>6545.3764590000001</v>
      </c>
      <c r="AO66" s="7">
        <v>2463.82451489</v>
      </c>
      <c r="AP66" s="7">
        <v>4796.3360599999996</v>
      </c>
      <c r="AQ66" s="175">
        <f t="shared" si="0"/>
        <v>242531.81424637002</v>
      </c>
    </row>
    <row r="67" spans="1:43" s="176" customFormat="1" ht="12.75" x14ac:dyDescent="0.2">
      <c r="A67" s="4" t="s">
        <v>74</v>
      </c>
      <c r="B67" s="6">
        <v>0</v>
      </c>
      <c r="C67" s="7">
        <v>0</v>
      </c>
      <c r="D67" s="6">
        <v>0</v>
      </c>
      <c r="E67" s="6">
        <v>0</v>
      </c>
      <c r="F67" s="6">
        <v>0</v>
      </c>
      <c r="G67" s="6">
        <v>0</v>
      </c>
      <c r="H67" s="29"/>
      <c r="I67" s="6">
        <v>0</v>
      </c>
      <c r="J67" s="29"/>
      <c r="K67" s="7">
        <v>0</v>
      </c>
      <c r="L67" s="6">
        <v>0</v>
      </c>
      <c r="M67" s="7">
        <v>0</v>
      </c>
      <c r="N67" s="7">
        <v>110.9115</v>
      </c>
      <c r="O67" s="7">
        <v>0</v>
      </c>
      <c r="P67" s="7">
        <v>10.195502039999999</v>
      </c>
      <c r="Q67" s="7">
        <v>0</v>
      </c>
      <c r="R67" s="7">
        <v>0</v>
      </c>
      <c r="S67" s="7">
        <v>0</v>
      </c>
      <c r="U67" s="7">
        <v>0</v>
      </c>
      <c r="V67" s="7">
        <v>0</v>
      </c>
      <c r="W67" s="7">
        <v>252.22774670000001</v>
      </c>
      <c r="X67" s="7">
        <v>0</v>
      </c>
      <c r="Y67" s="7">
        <v>0</v>
      </c>
      <c r="Z67" s="7">
        <v>0</v>
      </c>
      <c r="AA67" s="7">
        <v>0</v>
      </c>
      <c r="AC67" s="7">
        <v>0</v>
      </c>
      <c r="AD67" s="6">
        <v>0</v>
      </c>
      <c r="AE67" s="7">
        <v>0</v>
      </c>
      <c r="AF67" s="7">
        <v>0</v>
      </c>
      <c r="AI67" s="7">
        <v>0</v>
      </c>
      <c r="AJ67" s="7">
        <v>0</v>
      </c>
      <c r="AK67" s="7">
        <v>0</v>
      </c>
      <c r="AL67" s="7">
        <v>0</v>
      </c>
      <c r="AM67" s="7">
        <v>0</v>
      </c>
      <c r="AN67" s="7">
        <v>0</v>
      </c>
      <c r="AO67" s="7">
        <v>0</v>
      </c>
      <c r="AP67" s="7">
        <v>0</v>
      </c>
      <c r="AQ67" s="175">
        <f t="shared" si="0"/>
        <v>373.33474874000001</v>
      </c>
    </row>
    <row r="68" spans="1:43" s="176" customFormat="1" ht="12.75" x14ac:dyDescent="0.2">
      <c r="A68" s="10" t="s">
        <v>89</v>
      </c>
      <c r="B68" s="11">
        <v>4505.1821919699996</v>
      </c>
      <c r="C68" s="12">
        <v>0</v>
      </c>
      <c r="D68" s="11">
        <v>0</v>
      </c>
      <c r="E68" s="11">
        <v>0</v>
      </c>
      <c r="F68" s="11">
        <v>0</v>
      </c>
      <c r="G68" s="11">
        <v>0</v>
      </c>
      <c r="H68" s="29"/>
      <c r="I68" s="11">
        <v>0</v>
      </c>
      <c r="J68" s="29"/>
      <c r="K68" s="12">
        <v>-61.730616069699998</v>
      </c>
      <c r="L68" s="11">
        <v>0</v>
      </c>
      <c r="M68" s="12">
        <v>-67692.852032769995</v>
      </c>
      <c r="N68" s="12">
        <v>278.37534039000002</v>
      </c>
      <c r="O68" s="12">
        <v>-59605.320187249999</v>
      </c>
      <c r="P68" s="12">
        <v>0</v>
      </c>
      <c r="Q68" s="12">
        <v>0</v>
      </c>
      <c r="R68" s="12">
        <v>0</v>
      </c>
      <c r="S68" s="12">
        <v>8113.8936273199997</v>
      </c>
      <c r="U68" s="12">
        <v>0</v>
      </c>
      <c r="V68" s="12">
        <v>43.297347240000001</v>
      </c>
      <c r="W68" s="12">
        <v>-295.82662578600002</v>
      </c>
      <c r="X68" s="12">
        <v>-66.98</v>
      </c>
      <c r="Y68" s="12">
        <v>0</v>
      </c>
      <c r="Z68" s="12">
        <v>0</v>
      </c>
      <c r="AA68" s="12">
        <v>0</v>
      </c>
      <c r="AC68" s="12">
        <v>-17.93126771</v>
      </c>
      <c r="AD68" s="11">
        <v>0</v>
      </c>
      <c r="AE68" s="12">
        <v>0</v>
      </c>
      <c r="AF68" s="12">
        <v>0</v>
      </c>
      <c r="AI68" s="12">
        <v>0</v>
      </c>
      <c r="AJ68" s="12">
        <v>-99.226907543999999</v>
      </c>
      <c r="AK68" s="12">
        <v>0</v>
      </c>
      <c r="AL68" s="12">
        <v>3438.5265829300001</v>
      </c>
      <c r="AM68" s="12">
        <v>-4535.4844096899997</v>
      </c>
      <c r="AN68" s="12">
        <v>-7.4098559799999997</v>
      </c>
      <c r="AO68" s="12">
        <v>0</v>
      </c>
      <c r="AP68" s="12">
        <v>-1443.1160163</v>
      </c>
      <c r="AQ68" s="175">
        <f t="shared" si="0"/>
        <v>-117446.60282924969</v>
      </c>
    </row>
    <row r="69" spans="1:43" s="176" customFormat="1" ht="12.75" x14ac:dyDescent="0.2">
      <c r="A69" s="4" t="s">
        <v>90</v>
      </c>
      <c r="B69" s="6">
        <v>4505.1821919699996</v>
      </c>
      <c r="C69" s="7">
        <v>0</v>
      </c>
      <c r="D69" s="6">
        <v>0</v>
      </c>
      <c r="E69" s="6">
        <v>0</v>
      </c>
      <c r="F69" s="6">
        <v>0</v>
      </c>
      <c r="G69" s="6">
        <v>0</v>
      </c>
      <c r="H69" s="29"/>
      <c r="I69" s="6">
        <v>0</v>
      </c>
      <c r="J69" s="29"/>
      <c r="K69" s="7">
        <v>907.87006625030006</v>
      </c>
      <c r="L69" s="6">
        <v>0</v>
      </c>
      <c r="M69" s="7">
        <v>54727.279534430003</v>
      </c>
      <c r="N69" s="7">
        <v>1086.948441</v>
      </c>
      <c r="O69" s="7">
        <v>81000</v>
      </c>
      <c r="P69" s="7">
        <v>0</v>
      </c>
      <c r="Q69" s="7">
        <v>0</v>
      </c>
      <c r="R69" s="7">
        <v>0</v>
      </c>
      <c r="S69" s="7">
        <v>24730.10657081</v>
      </c>
      <c r="U69" s="7">
        <v>0</v>
      </c>
      <c r="V69" s="7">
        <v>16066.16513505</v>
      </c>
      <c r="W69" s="7">
        <v>2522.457254684</v>
      </c>
      <c r="X69" s="7">
        <v>0</v>
      </c>
      <c r="Y69" s="7">
        <v>0</v>
      </c>
      <c r="Z69" s="7">
        <v>0</v>
      </c>
      <c r="AA69" s="7">
        <v>0</v>
      </c>
      <c r="AC69" s="7">
        <v>0</v>
      </c>
      <c r="AD69" s="6">
        <v>0</v>
      </c>
      <c r="AE69" s="7">
        <v>0</v>
      </c>
      <c r="AF69" s="7">
        <v>0</v>
      </c>
      <c r="AI69" s="7">
        <v>0</v>
      </c>
      <c r="AJ69" s="7">
        <v>534.83500000000004</v>
      </c>
      <c r="AK69" s="7">
        <v>0</v>
      </c>
      <c r="AL69" s="7">
        <v>20794.02453604</v>
      </c>
      <c r="AM69" s="7">
        <v>2088.5215440900001</v>
      </c>
      <c r="AN69" s="7">
        <v>0</v>
      </c>
      <c r="AO69" s="7">
        <v>0</v>
      </c>
      <c r="AP69" s="7">
        <v>2269.0518250099999</v>
      </c>
      <c r="AQ69" s="175">
        <f t="shared" si="0"/>
        <v>211232.44209933429</v>
      </c>
    </row>
    <row r="70" spans="1:43" s="175" customFormat="1" ht="12.75" x14ac:dyDescent="0.2">
      <c r="A70" s="4" t="s">
        <v>91</v>
      </c>
      <c r="B70" s="6">
        <v>0</v>
      </c>
      <c r="C70" s="7">
        <v>0</v>
      </c>
      <c r="D70" s="6">
        <v>0</v>
      </c>
      <c r="E70" s="6">
        <v>0</v>
      </c>
      <c r="F70" s="6">
        <v>0</v>
      </c>
      <c r="G70" s="6">
        <v>0</v>
      </c>
      <c r="H70" s="22"/>
      <c r="I70" s="6">
        <v>0</v>
      </c>
      <c r="J70" s="22"/>
      <c r="K70" s="7">
        <v>969.60068232000003</v>
      </c>
      <c r="L70" s="6">
        <v>0</v>
      </c>
      <c r="M70" s="7">
        <v>122420.13156720001</v>
      </c>
      <c r="N70" s="7">
        <v>808.57310060999998</v>
      </c>
      <c r="O70" s="7">
        <v>140605.32018725001</v>
      </c>
      <c r="P70" s="7">
        <v>0</v>
      </c>
      <c r="Q70" s="7">
        <v>0</v>
      </c>
      <c r="R70" s="7">
        <v>0</v>
      </c>
      <c r="S70" s="7">
        <v>16616.212943490002</v>
      </c>
      <c r="U70" s="7">
        <v>0</v>
      </c>
      <c r="V70" s="7">
        <v>16022.867787810001</v>
      </c>
      <c r="W70" s="7">
        <v>2818.28388047</v>
      </c>
      <c r="X70" s="7">
        <v>66.98</v>
      </c>
      <c r="Y70" s="7">
        <v>0</v>
      </c>
      <c r="Z70" s="7">
        <v>0</v>
      </c>
      <c r="AA70" s="7">
        <v>0</v>
      </c>
      <c r="AC70" s="7">
        <v>17.93126771</v>
      </c>
      <c r="AD70" s="6">
        <v>0</v>
      </c>
      <c r="AE70" s="7">
        <v>0</v>
      </c>
      <c r="AF70" s="7">
        <v>0</v>
      </c>
      <c r="AI70" s="7">
        <v>0</v>
      </c>
      <c r="AJ70" s="7">
        <v>634.06190754399995</v>
      </c>
      <c r="AK70" s="7">
        <v>0</v>
      </c>
      <c r="AL70" s="7">
        <v>17355.49795311</v>
      </c>
      <c r="AM70" s="7">
        <v>6624.0059537799998</v>
      </c>
      <c r="AN70" s="7">
        <v>7.4098559799999997</v>
      </c>
      <c r="AO70" s="7">
        <v>0</v>
      </c>
      <c r="AP70" s="7">
        <v>3712.1678413099999</v>
      </c>
      <c r="AQ70" s="175">
        <f t="shared" si="0"/>
        <v>328679.04492858396</v>
      </c>
    </row>
    <row r="71" spans="1:43" ht="13.5" thickBot="1" x14ac:dyDescent="0.25">
      <c r="A71" s="4"/>
      <c r="B71" s="5"/>
      <c r="C71" s="5"/>
      <c r="D71" s="5"/>
      <c r="E71" s="5"/>
      <c r="F71" s="5"/>
      <c r="G71" s="5"/>
      <c r="I71" s="5"/>
      <c r="K71" s="5"/>
      <c r="L71" s="5"/>
      <c r="M71" s="5"/>
      <c r="N71" s="5"/>
      <c r="O71" s="5"/>
      <c r="P71" s="5"/>
      <c r="Q71" s="5"/>
      <c r="R71" s="5"/>
      <c r="S71" s="5"/>
      <c r="U71" s="5"/>
      <c r="V71" s="5"/>
      <c r="W71" s="5"/>
      <c r="X71" s="5"/>
      <c r="Y71" s="5"/>
      <c r="Z71" s="5"/>
      <c r="AA71" s="5"/>
      <c r="AC71" s="5"/>
      <c r="AD71" s="5"/>
      <c r="AE71" s="5"/>
      <c r="AF71" s="5"/>
      <c r="AI71" s="5"/>
      <c r="AJ71" s="5"/>
      <c r="AK71" s="5"/>
      <c r="AL71" s="5"/>
      <c r="AM71" s="5"/>
      <c r="AN71" s="5"/>
      <c r="AO71" s="5"/>
      <c r="AP71" s="5"/>
    </row>
    <row r="72" spans="1:43" ht="13.5" thickTop="1" thickBot="1" x14ac:dyDescent="0.25">
      <c r="A72" s="177"/>
    </row>
    <row r="73" spans="1:43" ht="12.75" thickTop="1" x14ac:dyDescent="0.2"/>
  </sheetData>
  <mergeCells count="41">
    <mergeCell ref="AD10:AH10"/>
    <mergeCell ref="AI10:AL10"/>
    <mergeCell ref="AM10:AP10"/>
    <mergeCell ref="B10:G10"/>
    <mergeCell ref="H10:L10"/>
    <mergeCell ref="M10:S10"/>
    <mergeCell ref="T10:U10"/>
    <mergeCell ref="V10:Y10"/>
    <mergeCell ref="Z10:AC10"/>
    <mergeCell ref="AI7:AL7"/>
    <mergeCell ref="AM7:AQ7"/>
    <mergeCell ref="B8:G8"/>
    <mergeCell ref="H8:L8"/>
    <mergeCell ref="M8:S8"/>
    <mergeCell ref="T8:Y8"/>
    <mergeCell ref="Z8:AC8"/>
    <mergeCell ref="AD8:AH8"/>
    <mergeCell ref="AI8:AL8"/>
    <mergeCell ref="AM8:AQ8"/>
    <mergeCell ref="B7:G7"/>
    <mergeCell ref="H7:L7"/>
    <mergeCell ref="M7:S7"/>
    <mergeCell ref="T7:Y7"/>
    <mergeCell ref="Z7:AC7"/>
    <mergeCell ref="AD7:AH7"/>
    <mergeCell ref="AI5:AL5"/>
    <mergeCell ref="AM5:AQ5"/>
    <mergeCell ref="B6:G6"/>
    <mergeCell ref="H6:L6"/>
    <mergeCell ref="M6:S6"/>
    <mergeCell ref="T6:Y6"/>
    <mergeCell ref="Z6:AC6"/>
    <mergeCell ref="AD6:AH6"/>
    <mergeCell ref="AI6:AL6"/>
    <mergeCell ref="AM6:AQ6"/>
    <mergeCell ref="B5:G5"/>
    <mergeCell ref="H5:L5"/>
    <mergeCell ref="M5:S5"/>
    <mergeCell ref="T5:Y5"/>
    <mergeCell ref="Z5:AC5"/>
    <mergeCell ref="AD5:AH5"/>
  </mergeCells>
  <printOptions horizontalCentered="1"/>
  <pageMargins left="0.55118110236220474" right="0.55118110236220474" top="0.39370078740157483" bottom="0.47244094488188981" header="0" footer="0"/>
  <pageSetup scale="70" orientation="portrait" r:id="rId1"/>
  <headerFooter alignWithMargins="0"/>
  <colBreaks count="5" manualBreakCount="5">
    <brk id="7" max="1048575" man="1"/>
    <brk id="12" max="1048575" man="1"/>
    <brk id="19" max="1048575" man="1"/>
    <brk id="29" max="1048575" man="1"/>
    <brk id="38"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7BB66-8832-4DED-8E1F-A676937F5702}">
  <sheetPr>
    <tabColor theme="9" tint="0.39997558519241921"/>
  </sheetPr>
  <dimension ref="A1:K84"/>
  <sheetViews>
    <sheetView showGridLines="0" defaultGridColor="0" colorId="60" workbookViewId="0">
      <selection activeCell="A12" sqref="A12:E70"/>
    </sheetView>
  </sheetViews>
  <sheetFormatPr baseColWidth="10" defaultColWidth="11.42578125" defaultRowHeight="12.75" x14ac:dyDescent="0.2"/>
  <cols>
    <col min="1" max="1" width="53.5703125" style="181" customWidth="1"/>
    <col min="2" max="6" width="11.42578125" style="181"/>
    <col min="7" max="7" width="14.140625" style="181" customWidth="1"/>
    <col min="8" max="8" width="13.5703125" style="181" customWidth="1"/>
    <col min="9" max="16384" width="11.42578125" style="181"/>
  </cols>
  <sheetData>
    <row r="1" spans="1:8" x14ac:dyDescent="0.2">
      <c r="A1" s="180" t="s">
        <v>0</v>
      </c>
    </row>
    <row r="2" spans="1:8" x14ac:dyDescent="0.2">
      <c r="A2" s="180" t="s">
        <v>2</v>
      </c>
    </row>
    <row r="3" spans="1:8" x14ac:dyDescent="0.2">
      <c r="A3" s="180" t="s">
        <v>3</v>
      </c>
    </row>
    <row r="5" spans="1:8" x14ac:dyDescent="0.2">
      <c r="A5" s="224" t="s">
        <v>92</v>
      </c>
      <c r="B5" s="224"/>
      <c r="C5" s="224"/>
      <c r="D5" s="224"/>
      <c r="E5" s="189"/>
      <c r="F5" s="186"/>
      <c r="G5" s="186"/>
    </row>
    <row r="6" spans="1:8" x14ac:dyDescent="0.2">
      <c r="A6" s="224" t="s">
        <v>499</v>
      </c>
      <c r="B6" s="224"/>
      <c r="C6" s="224"/>
      <c r="D6" s="224"/>
      <c r="E6" s="186"/>
      <c r="F6" s="186"/>
      <c r="G6" s="186"/>
    </row>
    <row r="7" spans="1:8" x14ac:dyDescent="0.2">
      <c r="A7" s="224">
        <v>2021</v>
      </c>
      <c r="B7" s="224"/>
      <c r="C7" s="224"/>
      <c r="D7" s="224"/>
      <c r="E7" s="186"/>
      <c r="F7" s="186"/>
      <c r="G7" s="186"/>
    </row>
    <row r="8" spans="1:8" x14ac:dyDescent="0.2">
      <c r="A8" s="224" t="s">
        <v>6</v>
      </c>
      <c r="B8" s="224"/>
      <c r="C8" s="224"/>
      <c r="D8" s="224"/>
      <c r="E8" s="186"/>
      <c r="F8" s="186"/>
      <c r="G8" s="186"/>
    </row>
    <row r="9" spans="1:8" ht="13.5" thickBot="1" x14ac:dyDescent="0.25"/>
    <row r="10" spans="1:8" ht="14.25" thickTop="1" thickBot="1" x14ac:dyDescent="0.25">
      <c r="A10" s="182" t="s">
        <v>1</v>
      </c>
      <c r="B10" s="182" t="s">
        <v>500</v>
      </c>
      <c r="C10" s="182" t="s">
        <v>383</v>
      </c>
      <c r="D10" s="182" t="s">
        <v>387</v>
      </c>
      <c r="E10" s="182" t="s">
        <v>42</v>
      </c>
      <c r="F10" s="183"/>
      <c r="G10" s="183"/>
      <c r="H10" s="183"/>
    </row>
    <row r="11" spans="1:8" s="23" customFormat="1" ht="13.5" thickTop="1" x14ac:dyDescent="0.2">
      <c r="A11" s="184"/>
      <c r="B11" s="22"/>
      <c r="C11" s="22"/>
      <c r="D11" s="22"/>
      <c r="E11" s="22"/>
      <c r="F11" s="22"/>
      <c r="G11" s="22"/>
      <c r="H11" s="22"/>
    </row>
    <row r="12" spans="1:8" s="23" customFormat="1" x14ac:dyDescent="0.2">
      <c r="A12" s="10" t="s">
        <v>46</v>
      </c>
      <c r="B12" s="12">
        <v>15309.76990859</v>
      </c>
      <c r="C12" s="12">
        <v>192319.6777076849</v>
      </c>
      <c r="D12" s="12">
        <v>667.57323338499998</v>
      </c>
      <c r="E12" s="22">
        <f t="shared" ref="E12:E43" si="0">SUM(B12:D12)</f>
        <v>208297.02084965989</v>
      </c>
      <c r="F12" s="22"/>
      <c r="G12" s="22"/>
      <c r="H12" s="22"/>
    </row>
    <row r="13" spans="1:8" s="23" customFormat="1" x14ac:dyDescent="0.2">
      <c r="A13" s="10" t="s">
        <v>47</v>
      </c>
      <c r="B13" s="12">
        <v>16752.885924890001</v>
      </c>
      <c r="C13" s="12">
        <v>192319.6777076849</v>
      </c>
      <c r="D13" s="12">
        <v>667.57323338499998</v>
      </c>
      <c r="E13" s="22">
        <f t="shared" si="0"/>
        <v>209740.13686595988</v>
      </c>
      <c r="F13" s="22"/>
      <c r="G13" s="22"/>
      <c r="H13" s="22"/>
    </row>
    <row r="14" spans="1:8" s="87" customFormat="1" x14ac:dyDescent="0.2">
      <c r="A14" s="10" t="s">
        <v>48</v>
      </c>
      <c r="B14" s="12">
        <v>9276.1361062699998</v>
      </c>
      <c r="C14" s="12">
        <v>187523.34164768489</v>
      </c>
      <c r="D14" s="12">
        <v>547.01909223500002</v>
      </c>
      <c r="E14" s="22">
        <f t="shared" si="0"/>
        <v>197346.49684618987</v>
      </c>
      <c r="F14" s="29"/>
      <c r="G14" s="29"/>
      <c r="H14" s="29"/>
    </row>
    <row r="15" spans="1:8" s="87" customFormat="1" x14ac:dyDescent="0.2">
      <c r="A15" s="4" t="s">
        <v>49</v>
      </c>
      <c r="B15" s="7">
        <v>4788.8259664500001</v>
      </c>
      <c r="C15" s="7">
        <v>8339.4468945240005</v>
      </c>
      <c r="D15" s="7">
        <v>133.17958551000001</v>
      </c>
      <c r="E15" s="22">
        <f t="shared" si="0"/>
        <v>13261.452446484001</v>
      </c>
      <c r="F15" s="29"/>
      <c r="G15" s="29"/>
      <c r="H15" s="29"/>
    </row>
    <row r="16" spans="1:8" s="87" customFormat="1" x14ac:dyDescent="0.2">
      <c r="A16" s="4" t="s">
        <v>50</v>
      </c>
      <c r="B16" s="7">
        <v>825.85877433999997</v>
      </c>
      <c r="C16" s="7">
        <v>1196.207553</v>
      </c>
      <c r="D16" s="7">
        <v>17.857952359999999</v>
      </c>
      <c r="E16" s="22">
        <f t="shared" si="0"/>
        <v>2039.9242796999999</v>
      </c>
      <c r="F16" s="29"/>
      <c r="G16" s="29"/>
      <c r="H16" s="29"/>
    </row>
    <row r="17" spans="1:8" s="87" customFormat="1" x14ac:dyDescent="0.2">
      <c r="A17" s="4" t="s">
        <v>51</v>
      </c>
      <c r="B17" s="7">
        <v>211.76031544</v>
      </c>
      <c r="C17" s="7">
        <v>0</v>
      </c>
      <c r="D17" s="7">
        <v>0</v>
      </c>
      <c r="E17" s="22">
        <f t="shared" si="0"/>
        <v>211.76031544</v>
      </c>
      <c r="F17" s="29"/>
      <c r="G17" s="29"/>
      <c r="H17" s="29"/>
    </row>
    <row r="18" spans="1:8" s="87" customFormat="1" x14ac:dyDescent="0.2">
      <c r="A18" s="4" t="s">
        <v>52</v>
      </c>
      <c r="B18" s="7">
        <v>614.09845889999997</v>
      </c>
      <c r="C18" s="7">
        <v>1196.207553</v>
      </c>
      <c r="D18" s="7">
        <v>17.857952359999999</v>
      </c>
      <c r="E18" s="22">
        <f t="shared" si="0"/>
        <v>1828.1639642599998</v>
      </c>
      <c r="F18" s="29"/>
      <c r="G18" s="29"/>
      <c r="H18" s="29"/>
    </row>
    <row r="19" spans="1:8" s="87" customFormat="1" x14ac:dyDescent="0.2">
      <c r="A19" s="4" t="s">
        <v>53</v>
      </c>
      <c r="B19" s="7">
        <v>3155.5038852399998</v>
      </c>
      <c r="C19" s="7">
        <v>9479.7511638880005</v>
      </c>
      <c r="D19" s="7">
        <v>377.57463697999998</v>
      </c>
      <c r="E19" s="22">
        <f t="shared" si="0"/>
        <v>13012.829686108</v>
      </c>
      <c r="F19" s="29"/>
      <c r="G19" s="29"/>
      <c r="H19" s="29"/>
    </row>
    <row r="20" spans="1:8" s="87" customFormat="1" x14ac:dyDescent="0.2">
      <c r="A20" s="10" t="s">
        <v>54</v>
      </c>
      <c r="B20" s="12">
        <v>0</v>
      </c>
      <c r="C20" s="12">
        <v>0</v>
      </c>
      <c r="D20" s="12">
        <v>6.8996618500000002</v>
      </c>
      <c r="E20" s="22">
        <f t="shared" si="0"/>
        <v>6.8996618500000002</v>
      </c>
      <c r="F20" s="29"/>
      <c r="G20" s="29"/>
      <c r="H20" s="29"/>
    </row>
    <row r="21" spans="1:8" s="23" customFormat="1" x14ac:dyDescent="0.2">
      <c r="A21" s="10" t="s">
        <v>55</v>
      </c>
      <c r="B21" s="12">
        <v>0</v>
      </c>
      <c r="C21" s="12">
        <v>0</v>
      </c>
      <c r="D21" s="12">
        <v>6.8996618500000002</v>
      </c>
      <c r="E21" s="22">
        <f t="shared" si="0"/>
        <v>6.8996618500000002</v>
      </c>
      <c r="F21" s="22"/>
      <c r="G21" s="22"/>
      <c r="H21" s="22"/>
    </row>
    <row r="22" spans="1:8" s="23" customFormat="1" x14ac:dyDescent="0.2">
      <c r="A22" s="4" t="s">
        <v>44</v>
      </c>
      <c r="B22" s="7">
        <v>0</v>
      </c>
      <c r="C22" s="7">
        <v>0</v>
      </c>
      <c r="D22" s="7">
        <v>0</v>
      </c>
      <c r="E22" s="22">
        <f t="shared" si="0"/>
        <v>0</v>
      </c>
      <c r="F22" s="22"/>
      <c r="G22" s="22"/>
      <c r="H22" s="22"/>
    </row>
    <row r="23" spans="1:8" s="87" customFormat="1" x14ac:dyDescent="0.2">
      <c r="A23" s="4" t="s">
        <v>43</v>
      </c>
      <c r="B23" s="7">
        <v>0</v>
      </c>
      <c r="C23" s="7">
        <v>0</v>
      </c>
      <c r="D23" s="7">
        <v>0</v>
      </c>
      <c r="E23" s="22">
        <f t="shared" si="0"/>
        <v>0</v>
      </c>
      <c r="F23" s="29"/>
      <c r="G23" s="29"/>
      <c r="H23" s="29"/>
    </row>
    <row r="24" spans="1:8" s="87" customFormat="1" x14ac:dyDescent="0.2">
      <c r="A24" s="4" t="s">
        <v>45</v>
      </c>
      <c r="B24" s="7">
        <v>0</v>
      </c>
      <c r="C24" s="7">
        <v>0</v>
      </c>
      <c r="D24" s="7">
        <v>6.8996618500000002</v>
      </c>
      <c r="E24" s="22">
        <f t="shared" si="0"/>
        <v>6.8996618500000002</v>
      </c>
      <c r="F24" s="29"/>
      <c r="G24" s="29"/>
      <c r="H24" s="29"/>
    </row>
    <row r="25" spans="1:8" s="87" customFormat="1" x14ac:dyDescent="0.2">
      <c r="A25" s="4" t="s">
        <v>56</v>
      </c>
      <c r="B25" s="7">
        <v>0</v>
      </c>
      <c r="C25" s="7">
        <v>0</v>
      </c>
      <c r="D25" s="7">
        <v>0</v>
      </c>
      <c r="E25" s="22">
        <f t="shared" si="0"/>
        <v>0</v>
      </c>
      <c r="F25" s="29"/>
      <c r="G25" s="29"/>
      <c r="H25" s="29"/>
    </row>
    <row r="26" spans="1:8" s="87" customFormat="1" x14ac:dyDescent="0.2">
      <c r="A26" s="10" t="s">
        <v>57</v>
      </c>
      <c r="B26" s="12">
        <v>505.94748024</v>
      </c>
      <c r="C26" s="12">
        <v>168507.93603627291</v>
      </c>
      <c r="D26" s="12">
        <v>11.507255535000001</v>
      </c>
      <c r="E26" s="22">
        <f t="shared" si="0"/>
        <v>169025.39077204789</v>
      </c>
      <c r="F26" s="29"/>
      <c r="G26" s="29"/>
      <c r="H26" s="29"/>
    </row>
    <row r="27" spans="1:8" s="23" customFormat="1" x14ac:dyDescent="0.2">
      <c r="A27" s="4" t="s">
        <v>58</v>
      </c>
      <c r="B27" s="7">
        <v>5.6649999600000003</v>
      </c>
      <c r="C27" s="7">
        <v>416.28180209999999</v>
      </c>
      <c r="D27" s="7">
        <v>0</v>
      </c>
      <c r="E27" s="22">
        <f t="shared" si="0"/>
        <v>421.94680205999998</v>
      </c>
      <c r="F27" s="22"/>
      <c r="G27" s="22"/>
      <c r="H27" s="22"/>
    </row>
    <row r="28" spans="1:8" s="87" customFormat="1" x14ac:dyDescent="0.2">
      <c r="A28" s="4" t="s">
        <v>59</v>
      </c>
      <c r="B28" s="7">
        <v>0</v>
      </c>
      <c r="C28" s="7">
        <v>0</v>
      </c>
      <c r="D28" s="7">
        <v>0</v>
      </c>
      <c r="E28" s="22">
        <f t="shared" si="0"/>
        <v>0</v>
      </c>
      <c r="F28" s="29"/>
      <c r="G28" s="29"/>
      <c r="H28" s="29"/>
    </row>
    <row r="29" spans="1:8" s="87" customFormat="1" x14ac:dyDescent="0.2">
      <c r="A29" s="4" t="s">
        <v>60</v>
      </c>
      <c r="B29" s="7">
        <v>0</v>
      </c>
      <c r="C29" s="7">
        <v>0</v>
      </c>
      <c r="D29" s="7">
        <v>0</v>
      </c>
      <c r="E29" s="22">
        <f t="shared" si="0"/>
        <v>0</v>
      </c>
      <c r="F29" s="29"/>
      <c r="G29" s="29"/>
      <c r="H29" s="29"/>
    </row>
    <row r="30" spans="1:8" s="87" customFormat="1" x14ac:dyDescent="0.2">
      <c r="A30" s="4" t="s">
        <v>61</v>
      </c>
      <c r="B30" s="7">
        <v>0</v>
      </c>
      <c r="C30" s="7">
        <v>0</v>
      </c>
      <c r="D30" s="7">
        <v>0</v>
      </c>
      <c r="E30" s="22">
        <f t="shared" si="0"/>
        <v>0</v>
      </c>
      <c r="F30" s="29"/>
      <c r="G30" s="29"/>
      <c r="H30" s="29"/>
    </row>
    <row r="31" spans="1:8" s="87" customFormat="1" x14ac:dyDescent="0.2">
      <c r="A31" s="4" t="s">
        <v>62</v>
      </c>
      <c r="B31" s="7">
        <v>0</v>
      </c>
      <c r="C31" s="7">
        <v>0</v>
      </c>
      <c r="D31" s="7">
        <v>0</v>
      </c>
      <c r="E31" s="22">
        <f t="shared" si="0"/>
        <v>0</v>
      </c>
      <c r="F31" s="29"/>
      <c r="G31" s="29"/>
      <c r="H31" s="29"/>
    </row>
    <row r="32" spans="1:8" s="87" customFormat="1" x14ac:dyDescent="0.2">
      <c r="A32" s="4" t="s">
        <v>63</v>
      </c>
      <c r="B32" s="7">
        <v>0</v>
      </c>
      <c r="C32" s="7">
        <v>0</v>
      </c>
      <c r="D32" s="7">
        <v>0</v>
      </c>
      <c r="E32" s="22">
        <f t="shared" si="0"/>
        <v>0</v>
      </c>
      <c r="F32" s="29"/>
      <c r="G32" s="29"/>
      <c r="H32" s="29"/>
    </row>
    <row r="33" spans="1:8" s="87" customFormat="1" x14ac:dyDescent="0.2">
      <c r="A33" s="4" t="s">
        <v>64</v>
      </c>
      <c r="B33" s="7">
        <v>0</v>
      </c>
      <c r="C33" s="7">
        <v>0</v>
      </c>
      <c r="D33" s="7">
        <v>0</v>
      </c>
      <c r="E33" s="22">
        <f t="shared" si="0"/>
        <v>0</v>
      </c>
      <c r="F33" s="29"/>
      <c r="G33" s="29"/>
      <c r="H33" s="29"/>
    </row>
    <row r="34" spans="1:8" s="87" customFormat="1" x14ac:dyDescent="0.2">
      <c r="A34" s="4" t="s">
        <v>65</v>
      </c>
      <c r="B34" s="7">
        <v>0</v>
      </c>
      <c r="C34" s="7">
        <v>0</v>
      </c>
      <c r="D34" s="7">
        <v>0</v>
      </c>
      <c r="E34" s="22">
        <f t="shared" si="0"/>
        <v>0</v>
      </c>
      <c r="F34" s="29"/>
      <c r="G34" s="29"/>
      <c r="H34" s="29"/>
    </row>
    <row r="35" spans="1:8" s="87" customFormat="1" ht="24" x14ac:dyDescent="0.2">
      <c r="A35" s="4" t="s">
        <v>66</v>
      </c>
      <c r="B35" s="7">
        <v>0</v>
      </c>
      <c r="C35" s="7">
        <v>0</v>
      </c>
      <c r="D35" s="7">
        <v>0</v>
      </c>
      <c r="E35" s="22">
        <f t="shared" si="0"/>
        <v>0</v>
      </c>
      <c r="F35" s="29"/>
      <c r="G35" s="29"/>
      <c r="H35" s="29"/>
    </row>
    <row r="36" spans="1:8" s="87" customFormat="1" x14ac:dyDescent="0.2">
      <c r="A36" s="4" t="s">
        <v>67</v>
      </c>
      <c r="B36" s="7">
        <v>5.6649999600000003</v>
      </c>
      <c r="C36" s="7">
        <v>0</v>
      </c>
      <c r="D36" s="7">
        <v>0</v>
      </c>
      <c r="E36" s="22">
        <f t="shared" si="0"/>
        <v>5.6649999600000003</v>
      </c>
      <c r="F36" s="29"/>
      <c r="G36" s="29"/>
      <c r="H36" s="29"/>
    </row>
    <row r="37" spans="1:8" s="87" customFormat="1" x14ac:dyDescent="0.2">
      <c r="A37" s="4" t="s">
        <v>68</v>
      </c>
      <c r="B37" s="7">
        <v>0</v>
      </c>
      <c r="C37" s="7">
        <v>0</v>
      </c>
      <c r="D37" s="7">
        <v>0</v>
      </c>
      <c r="E37" s="22">
        <f t="shared" si="0"/>
        <v>0</v>
      </c>
      <c r="F37" s="29"/>
      <c r="G37" s="29"/>
      <c r="H37" s="29"/>
    </row>
    <row r="38" spans="1:8" s="87" customFormat="1" x14ac:dyDescent="0.2">
      <c r="A38" s="4" t="s">
        <v>69</v>
      </c>
      <c r="B38" s="7">
        <v>0</v>
      </c>
      <c r="C38" s="7">
        <v>86.536964100000006</v>
      </c>
      <c r="D38" s="7">
        <v>0</v>
      </c>
      <c r="E38" s="22">
        <f t="shared" si="0"/>
        <v>86.536964100000006</v>
      </c>
      <c r="F38" s="29"/>
      <c r="G38" s="29"/>
      <c r="H38" s="29"/>
    </row>
    <row r="39" spans="1:8" s="87" customFormat="1" x14ac:dyDescent="0.2">
      <c r="A39" s="4" t="s">
        <v>70</v>
      </c>
      <c r="B39" s="7">
        <v>0</v>
      </c>
      <c r="C39" s="7">
        <v>0</v>
      </c>
      <c r="D39" s="7">
        <v>0</v>
      </c>
      <c r="E39" s="22">
        <f t="shared" si="0"/>
        <v>0</v>
      </c>
      <c r="F39" s="29"/>
      <c r="G39" s="29"/>
      <c r="H39" s="29"/>
    </row>
    <row r="40" spans="1:8" s="87" customFormat="1" x14ac:dyDescent="0.2">
      <c r="A40" s="4" t="s">
        <v>71</v>
      </c>
      <c r="B40" s="7">
        <v>0</v>
      </c>
      <c r="C40" s="7">
        <v>329.74483800000002</v>
      </c>
      <c r="D40" s="7">
        <v>0</v>
      </c>
      <c r="E40" s="22">
        <f t="shared" si="0"/>
        <v>329.74483800000002</v>
      </c>
      <c r="F40" s="29"/>
      <c r="G40" s="29"/>
      <c r="H40" s="29"/>
    </row>
    <row r="41" spans="1:8" s="87" customFormat="1" x14ac:dyDescent="0.2">
      <c r="A41" s="4" t="s">
        <v>72</v>
      </c>
      <c r="B41" s="7">
        <v>0</v>
      </c>
      <c r="C41" s="7">
        <v>0</v>
      </c>
      <c r="D41" s="7">
        <v>0</v>
      </c>
      <c r="E41" s="22">
        <f t="shared" si="0"/>
        <v>0</v>
      </c>
      <c r="F41" s="29"/>
      <c r="G41" s="29"/>
      <c r="H41" s="29"/>
    </row>
    <row r="42" spans="1:8" s="23" customFormat="1" x14ac:dyDescent="0.2">
      <c r="A42" s="4" t="s">
        <v>73</v>
      </c>
      <c r="B42" s="7">
        <v>478.90139435999998</v>
      </c>
      <c r="C42" s="7">
        <v>168091.2630141729</v>
      </c>
      <c r="D42" s="7">
        <v>11.507255535000001</v>
      </c>
      <c r="E42" s="22">
        <f t="shared" si="0"/>
        <v>168581.67166406789</v>
      </c>
      <c r="F42" s="22"/>
      <c r="G42" s="22"/>
      <c r="H42" s="22"/>
    </row>
    <row r="43" spans="1:8" s="23" customFormat="1" x14ac:dyDescent="0.2">
      <c r="A43" s="4" t="s">
        <v>74</v>
      </c>
      <c r="B43" s="7">
        <v>21.38108592</v>
      </c>
      <c r="C43" s="7">
        <v>0.39122000000000001</v>
      </c>
      <c r="D43" s="7">
        <v>0</v>
      </c>
      <c r="E43" s="22">
        <f t="shared" si="0"/>
        <v>21.772305920000001</v>
      </c>
      <c r="F43" s="22"/>
      <c r="G43" s="22"/>
      <c r="H43" s="22"/>
    </row>
    <row r="44" spans="1:8" s="87" customFormat="1" x14ac:dyDescent="0.2">
      <c r="A44" s="4" t="s">
        <v>75</v>
      </c>
      <c r="B44" s="7">
        <v>0</v>
      </c>
      <c r="C44" s="7">
        <v>0</v>
      </c>
      <c r="D44" s="7">
        <v>0</v>
      </c>
      <c r="E44" s="22">
        <f t="shared" ref="E44:E69" si="1">SUM(B44:D44)</f>
        <v>0</v>
      </c>
      <c r="F44" s="29"/>
      <c r="G44" s="29"/>
      <c r="H44" s="29"/>
    </row>
    <row r="45" spans="1:8" s="87" customFormat="1" x14ac:dyDescent="0.2">
      <c r="A45" s="10" t="s">
        <v>76</v>
      </c>
      <c r="B45" s="12">
        <v>7476.74981862</v>
      </c>
      <c r="C45" s="12">
        <v>4796.3360599999996</v>
      </c>
      <c r="D45" s="12">
        <v>120.55414115000001</v>
      </c>
      <c r="E45" s="22">
        <f t="shared" si="1"/>
        <v>12393.64001977</v>
      </c>
      <c r="F45" s="29"/>
      <c r="G45" s="29"/>
      <c r="H45" s="29"/>
    </row>
    <row r="46" spans="1:8" s="23" customFormat="1" x14ac:dyDescent="0.2">
      <c r="A46" s="10" t="s">
        <v>77</v>
      </c>
      <c r="B46" s="12">
        <v>7476.74981862</v>
      </c>
      <c r="C46" s="12">
        <v>0</v>
      </c>
      <c r="D46" s="12">
        <v>120.55414115000001</v>
      </c>
      <c r="E46" s="22">
        <f t="shared" si="1"/>
        <v>7597.3039597699999</v>
      </c>
      <c r="F46" s="22"/>
      <c r="G46" s="22"/>
      <c r="H46" s="22"/>
    </row>
    <row r="47" spans="1:8" s="87" customFormat="1" x14ac:dyDescent="0.2">
      <c r="A47" s="4" t="s">
        <v>78</v>
      </c>
      <c r="B47" s="7">
        <v>652.25251161999995</v>
      </c>
      <c r="C47" s="7">
        <v>0</v>
      </c>
      <c r="D47" s="7">
        <v>120.55414115000001</v>
      </c>
      <c r="E47" s="22">
        <f t="shared" si="1"/>
        <v>772.80665276999991</v>
      </c>
      <c r="F47" s="29"/>
      <c r="G47" s="29"/>
      <c r="H47" s="29"/>
    </row>
    <row r="48" spans="1:8" s="87" customFormat="1" x14ac:dyDescent="0.2">
      <c r="A48" s="4" t="s">
        <v>79</v>
      </c>
      <c r="B48" s="7">
        <v>6824.4973069999996</v>
      </c>
      <c r="C48" s="7">
        <v>0</v>
      </c>
      <c r="D48" s="7">
        <v>0</v>
      </c>
      <c r="E48" s="22">
        <f t="shared" si="1"/>
        <v>6824.4973069999996</v>
      </c>
      <c r="F48" s="29"/>
      <c r="G48" s="29"/>
      <c r="H48" s="29"/>
    </row>
    <row r="49" spans="1:11" s="23" customFormat="1" x14ac:dyDescent="0.2">
      <c r="A49" s="10" t="s">
        <v>80</v>
      </c>
      <c r="B49" s="12">
        <v>0</v>
      </c>
      <c r="C49" s="12">
        <v>0</v>
      </c>
      <c r="D49" s="12">
        <v>0</v>
      </c>
      <c r="E49" s="22">
        <f t="shared" si="1"/>
        <v>0</v>
      </c>
      <c r="F49" s="22"/>
      <c r="G49" s="22"/>
      <c r="H49" s="22"/>
    </row>
    <row r="50" spans="1:11" s="87" customFormat="1" x14ac:dyDescent="0.2">
      <c r="A50" s="4" t="s">
        <v>81</v>
      </c>
      <c r="B50" s="7">
        <v>0</v>
      </c>
      <c r="C50" s="7">
        <v>0</v>
      </c>
      <c r="D50" s="7">
        <v>0</v>
      </c>
      <c r="E50" s="22">
        <f t="shared" si="1"/>
        <v>0</v>
      </c>
      <c r="F50" s="29"/>
      <c r="G50" s="29"/>
      <c r="H50" s="29"/>
    </row>
    <row r="51" spans="1:11" s="87" customFormat="1" x14ac:dyDescent="0.2">
      <c r="A51" s="4" t="s">
        <v>82</v>
      </c>
      <c r="B51" s="7">
        <v>0</v>
      </c>
      <c r="C51" s="7">
        <v>0</v>
      </c>
      <c r="D51" s="7">
        <v>0</v>
      </c>
      <c r="E51" s="22">
        <f t="shared" si="1"/>
        <v>0</v>
      </c>
      <c r="F51" s="29"/>
      <c r="G51" s="29"/>
      <c r="H51" s="29"/>
    </row>
    <row r="52" spans="1:11" s="87" customFormat="1" x14ac:dyDescent="0.2">
      <c r="A52" s="10" t="s">
        <v>83</v>
      </c>
      <c r="B52" s="12">
        <v>0</v>
      </c>
      <c r="C52" s="12">
        <v>4796.3360599999996</v>
      </c>
      <c r="D52" s="12">
        <v>0</v>
      </c>
      <c r="E52" s="22">
        <f t="shared" si="1"/>
        <v>4796.3360599999996</v>
      </c>
      <c r="F52" s="29"/>
      <c r="G52" s="29"/>
      <c r="H52" s="29"/>
    </row>
    <row r="53" spans="1:11" s="87" customFormat="1" x14ac:dyDescent="0.2">
      <c r="A53" s="4" t="s">
        <v>58</v>
      </c>
      <c r="B53" s="7">
        <v>0</v>
      </c>
      <c r="C53" s="7">
        <v>0</v>
      </c>
      <c r="D53" s="7">
        <v>0</v>
      </c>
      <c r="E53" s="22">
        <f t="shared" si="1"/>
        <v>0</v>
      </c>
      <c r="F53" s="29"/>
      <c r="G53" s="29"/>
      <c r="H53" s="29"/>
    </row>
    <row r="54" spans="1:11" s="23" customFormat="1" x14ac:dyDescent="0.2">
      <c r="A54" s="4" t="s">
        <v>84</v>
      </c>
      <c r="B54" s="7">
        <v>0</v>
      </c>
      <c r="C54" s="7">
        <v>0</v>
      </c>
      <c r="D54" s="7">
        <v>0</v>
      </c>
      <c r="E54" s="22">
        <f t="shared" si="1"/>
        <v>0</v>
      </c>
      <c r="F54" s="22"/>
      <c r="G54" s="22"/>
      <c r="H54" s="22"/>
    </row>
    <row r="55" spans="1:11" s="87" customFormat="1" x14ac:dyDescent="0.2">
      <c r="A55" s="4" t="s">
        <v>63</v>
      </c>
      <c r="B55" s="7">
        <v>0</v>
      </c>
      <c r="C55" s="7">
        <v>0</v>
      </c>
      <c r="D55" s="7">
        <v>0</v>
      </c>
      <c r="E55" s="22">
        <f t="shared" si="1"/>
        <v>0</v>
      </c>
      <c r="F55" s="29"/>
      <c r="G55" s="29"/>
      <c r="H55" s="29"/>
    </row>
    <row r="56" spans="1:11" s="87" customFormat="1" x14ac:dyDescent="0.2">
      <c r="A56" s="4" t="s">
        <v>65</v>
      </c>
      <c r="B56" s="7">
        <v>0</v>
      </c>
      <c r="C56" s="7">
        <v>0</v>
      </c>
      <c r="D56" s="7">
        <v>0</v>
      </c>
      <c r="E56" s="22">
        <f t="shared" si="1"/>
        <v>0</v>
      </c>
      <c r="F56" s="29"/>
      <c r="G56" s="29"/>
      <c r="H56" s="29"/>
    </row>
    <row r="57" spans="1:11" s="87" customFormat="1" x14ac:dyDescent="0.2">
      <c r="A57" s="4" t="s">
        <v>85</v>
      </c>
      <c r="B57" s="7">
        <v>0</v>
      </c>
      <c r="C57" s="7">
        <v>0</v>
      </c>
      <c r="D57" s="7">
        <v>0</v>
      </c>
      <c r="E57" s="22">
        <f t="shared" si="1"/>
        <v>0</v>
      </c>
      <c r="F57" s="187"/>
      <c r="G57" s="187"/>
      <c r="H57" s="187"/>
      <c r="I57" s="188"/>
      <c r="J57" s="188"/>
      <c r="K57" s="188"/>
    </row>
    <row r="58" spans="1:11" x14ac:dyDescent="0.2">
      <c r="A58" s="4" t="s">
        <v>86</v>
      </c>
      <c r="B58" s="7">
        <v>0</v>
      </c>
      <c r="C58" s="7">
        <v>0</v>
      </c>
      <c r="D58" s="7">
        <v>0</v>
      </c>
      <c r="E58" s="22">
        <f t="shared" si="1"/>
        <v>0</v>
      </c>
      <c r="F58" s="52"/>
      <c r="G58" s="52"/>
      <c r="H58" s="52"/>
      <c r="I58" s="52"/>
      <c r="J58" s="52"/>
      <c r="K58" s="52"/>
    </row>
    <row r="59" spans="1:11" x14ac:dyDescent="0.2">
      <c r="A59" s="4" t="s">
        <v>67</v>
      </c>
      <c r="B59" s="7">
        <v>0</v>
      </c>
      <c r="C59" s="7">
        <v>0</v>
      </c>
      <c r="D59" s="7">
        <v>0</v>
      </c>
      <c r="E59" s="22">
        <f t="shared" si="1"/>
        <v>0</v>
      </c>
    </row>
    <row r="60" spans="1:11" x14ac:dyDescent="0.2">
      <c r="A60" s="4" t="s">
        <v>87</v>
      </c>
      <c r="B60" s="7">
        <v>0</v>
      </c>
      <c r="C60" s="7">
        <v>0</v>
      </c>
      <c r="D60" s="7">
        <v>0</v>
      </c>
      <c r="E60" s="22">
        <f t="shared" si="1"/>
        <v>0</v>
      </c>
    </row>
    <row r="61" spans="1:11" x14ac:dyDescent="0.2">
      <c r="A61" s="4" t="s">
        <v>69</v>
      </c>
      <c r="B61" s="7">
        <v>0</v>
      </c>
      <c r="C61" s="7">
        <v>0</v>
      </c>
      <c r="D61" s="7">
        <v>0</v>
      </c>
      <c r="E61" s="22">
        <f t="shared" si="1"/>
        <v>0</v>
      </c>
    </row>
    <row r="62" spans="1:11" x14ac:dyDescent="0.2">
      <c r="A62" s="4" t="s">
        <v>71</v>
      </c>
      <c r="B62" s="7">
        <v>0</v>
      </c>
      <c r="C62" s="7">
        <v>0</v>
      </c>
      <c r="D62" s="7">
        <v>0</v>
      </c>
      <c r="E62" s="22">
        <f t="shared" si="1"/>
        <v>0</v>
      </c>
    </row>
    <row r="63" spans="1:11" x14ac:dyDescent="0.2">
      <c r="A63" s="4" t="s">
        <v>72</v>
      </c>
      <c r="B63" s="7">
        <v>0</v>
      </c>
      <c r="C63" s="7">
        <v>0</v>
      </c>
      <c r="D63" s="7">
        <v>0</v>
      </c>
      <c r="E63" s="22">
        <f t="shared" si="1"/>
        <v>0</v>
      </c>
    </row>
    <row r="64" spans="1:11" x14ac:dyDescent="0.2">
      <c r="A64" s="4" t="s">
        <v>88</v>
      </c>
      <c r="B64" s="7">
        <v>0</v>
      </c>
      <c r="C64" s="7">
        <v>0</v>
      </c>
      <c r="D64" s="7">
        <v>0</v>
      </c>
      <c r="E64" s="22">
        <f t="shared" si="1"/>
        <v>0</v>
      </c>
    </row>
    <row r="65" spans="1:5" x14ac:dyDescent="0.2">
      <c r="A65" s="4" t="s">
        <v>73</v>
      </c>
      <c r="B65" s="7">
        <v>0</v>
      </c>
      <c r="C65" s="7">
        <v>4796.3360599999996</v>
      </c>
      <c r="D65" s="7">
        <v>0</v>
      </c>
      <c r="E65" s="22">
        <f t="shared" si="1"/>
        <v>4796.3360599999996</v>
      </c>
    </row>
    <row r="66" spans="1:5" x14ac:dyDescent="0.2">
      <c r="A66" s="4" t="s">
        <v>74</v>
      </c>
      <c r="B66" s="7">
        <v>0</v>
      </c>
      <c r="C66" s="7">
        <v>0</v>
      </c>
      <c r="D66" s="7">
        <v>0</v>
      </c>
      <c r="E66" s="22">
        <f t="shared" si="1"/>
        <v>0</v>
      </c>
    </row>
    <row r="67" spans="1:5" x14ac:dyDescent="0.2">
      <c r="A67" s="10" t="s">
        <v>89</v>
      </c>
      <c r="B67" s="12">
        <v>-1443.1160163</v>
      </c>
      <c r="C67" s="12">
        <v>0</v>
      </c>
      <c r="D67" s="12">
        <v>0</v>
      </c>
      <c r="E67" s="22">
        <f t="shared" si="1"/>
        <v>-1443.1160163</v>
      </c>
    </row>
    <row r="68" spans="1:5" x14ac:dyDescent="0.2">
      <c r="A68" s="4" t="s">
        <v>90</v>
      </c>
      <c r="B68" s="7">
        <v>2269.0518250099999</v>
      </c>
      <c r="C68" s="7">
        <v>0</v>
      </c>
      <c r="D68" s="7">
        <v>0</v>
      </c>
      <c r="E68" s="22">
        <f t="shared" si="1"/>
        <v>2269.0518250099999</v>
      </c>
    </row>
    <row r="69" spans="1:5" x14ac:dyDescent="0.2">
      <c r="A69" s="4" t="s">
        <v>91</v>
      </c>
      <c r="B69" s="7">
        <v>3712.1678413099999</v>
      </c>
      <c r="C69" s="7">
        <v>0</v>
      </c>
      <c r="D69" s="7">
        <v>0</v>
      </c>
      <c r="E69" s="22">
        <f t="shared" si="1"/>
        <v>3712.1678413099999</v>
      </c>
    </row>
    <row r="70" spans="1:5" ht="13.5" thickBot="1" x14ac:dyDescent="0.25">
      <c r="A70" s="52"/>
      <c r="B70" s="5"/>
      <c r="C70" s="5"/>
      <c r="D70" s="5"/>
    </row>
    <row r="71" spans="1:5" ht="13.5" thickTop="1" x14ac:dyDescent="0.2">
      <c r="A71" s="52"/>
      <c r="B71" s="52"/>
      <c r="C71" s="52"/>
      <c r="D71" s="52"/>
    </row>
    <row r="72" spans="1:5" x14ac:dyDescent="0.2">
      <c r="A72" s="52"/>
      <c r="B72" s="52"/>
      <c r="C72" s="52"/>
      <c r="D72" s="52"/>
    </row>
    <row r="73" spans="1:5" x14ac:dyDescent="0.2">
      <c r="A73" s="52"/>
      <c r="B73" s="52"/>
      <c r="C73" s="52"/>
      <c r="D73" s="52"/>
    </row>
    <row r="74" spans="1:5" x14ac:dyDescent="0.2">
      <c r="A74" s="52"/>
      <c r="B74" s="52"/>
      <c r="C74" s="52"/>
      <c r="D74" s="52"/>
    </row>
    <row r="75" spans="1:5" x14ac:dyDescent="0.2">
      <c r="A75" s="52"/>
      <c r="B75" s="52"/>
      <c r="C75" s="52"/>
      <c r="D75" s="52"/>
    </row>
    <row r="76" spans="1:5" x14ac:dyDescent="0.2">
      <c r="A76" s="52"/>
      <c r="B76" s="52"/>
      <c r="C76" s="52"/>
      <c r="D76" s="52"/>
    </row>
    <row r="77" spans="1:5" x14ac:dyDescent="0.2">
      <c r="A77" s="52"/>
      <c r="B77" s="52"/>
      <c r="C77" s="52"/>
      <c r="D77" s="52"/>
    </row>
    <row r="78" spans="1:5" x14ac:dyDescent="0.2">
      <c r="A78" s="52"/>
      <c r="B78" s="52"/>
      <c r="C78" s="52"/>
      <c r="D78" s="52"/>
    </row>
    <row r="79" spans="1:5" x14ac:dyDescent="0.2">
      <c r="A79" s="52"/>
      <c r="B79" s="52"/>
      <c r="C79" s="52"/>
      <c r="D79" s="52"/>
    </row>
    <row r="80" spans="1:5" x14ac:dyDescent="0.2">
      <c r="A80" s="52"/>
      <c r="B80" s="52"/>
      <c r="C80" s="52"/>
      <c r="D80" s="52"/>
    </row>
    <row r="81" spans="1:4" x14ac:dyDescent="0.2">
      <c r="A81" s="52"/>
      <c r="B81" s="52"/>
      <c r="C81" s="52"/>
      <c r="D81" s="52"/>
    </row>
    <row r="82" spans="1:4" x14ac:dyDescent="0.2">
      <c r="A82" s="52"/>
      <c r="B82" s="52"/>
      <c r="C82" s="52"/>
      <c r="D82" s="52"/>
    </row>
    <row r="83" spans="1:4" x14ac:dyDescent="0.2">
      <c r="A83" s="52"/>
      <c r="B83" s="52"/>
      <c r="C83" s="52"/>
      <c r="D83" s="52"/>
    </row>
    <row r="84" spans="1:4" x14ac:dyDescent="0.2">
      <c r="A84" s="52"/>
      <c r="B84" s="52"/>
      <c r="C84" s="52"/>
      <c r="D84" s="52"/>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7F810-6D3E-4D55-9CBC-80E100269695}">
  <dimension ref="A1:DT74"/>
  <sheetViews>
    <sheetView showGridLines="0" defaultGridColor="0" colorId="60" workbookViewId="0">
      <pane xSplit="1" ySplit="10" topLeftCell="DN11" activePane="bottomRight" state="frozen"/>
      <selection pane="topRight" activeCell="B1" sqref="B1"/>
      <selection pane="bottomLeft" activeCell="A11" sqref="A11"/>
      <selection pane="bottomRight" activeCell="DR30" sqref="DR30"/>
    </sheetView>
  </sheetViews>
  <sheetFormatPr baseColWidth="10" defaultColWidth="11.42578125" defaultRowHeight="12.75" x14ac:dyDescent="0.2"/>
  <cols>
    <col min="1" max="1" width="51.5703125" style="2" bestFit="1" customWidth="1"/>
    <col min="2" max="7" width="11.42578125" style="2"/>
    <col min="8" max="8" width="14.140625" style="2" customWidth="1"/>
    <col min="9" max="9" width="13.5703125" style="2" customWidth="1"/>
    <col min="10" max="13" width="11.42578125" style="2"/>
    <col min="14" max="15" width="12" style="2" bestFit="1" customWidth="1"/>
    <col min="16" max="78" width="11.42578125" style="2"/>
    <col min="79" max="79" width="12" style="2" bestFit="1" customWidth="1"/>
    <col min="80" max="101" width="11.42578125" style="2"/>
    <col min="102" max="102" width="12" style="2" bestFit="1" customWidth="1"/>
    <col min="103" max="103" width="11.42578125" style="2"/>
    <col min="104" max="105" width="12" style="2" bestFit="1" customWidth="1"/>
    <col min="106" max="121" width="11.42578125" style="2"/>
    <col min="122" max="122" width="12.85546875" style="2" bestFit="1" customWidth="1"/>
    <col min="123" max="123" width="13" style="2" bestFit="1" customWidth="1"/>
    <col min="124" max="16384" width="11.42578125" style="2"/>
  </cols>
  <sheetData>
    <row r="1" spans="1:124" x14ac:dyDescent="0.2">
      <c r="A1" s="1" t="s">
        <v>0</v>
      </c>
    </row>
    <row r="2" spans="1:124" x14ac:dyDescent="0.2">
      <c r="A2" s="1" t="s">
        <v>2</v>
      </c>
    </row>
    <row r="3" spans="1:124" x14ac:dyDescent="0.2">
      <c r="A3" s="1" t="s">
        <v>3</v>
      </c>
    </row>
    <row r="5" spans="1:124" x14ac:dyDescent="0.2">
      <c r="A5" s="8" t="s">
        <v>4</v>
      </c>
      <c r="B5" s="8"/>
      <c r="C5" s="8"/>
      <c r="D5" s="8"/>
      <c r="E5" s="8"/>
      <c r="F5" s="8"/>
      <c r="G5" s="8"/>
      <c r="H5" s="8"/>
    </row>
    <row r="6" spans="1:124" x14ac:dyDescent="0.2">
      <c r="A6" s="8" t="s">
        <v>513</v>
      </c>
      <c r="B6" s="8"/>
      <c r="C6" s="8"/>
      <c r="D6" s="8"/>
      <c r="E6" s="8"/>
      <c r="F6" s="8"/>
      <c r="G6" s="8"/>
      <c r="H6" s="8"/>
    </row>
    <row r="7" spans="1:124" x14ac:dyDescent="0.2">
      <c r="A7" s="8">
        <v>2021</v>
      </c>
      <c r="B7" s="8"/>
      <c r="C7" s="8"/>
      <c r="D7" s="8"/>
      <c r="E7" s="8"/>
      <c r="F7" s="8"/>
      <c r="G7" s="8"/>
      <c r="H7" s="8"/>
    </row>
    <row r="8" spans="1:124" x14ac:dyDescent="0.2">
      <c r="A8" s="8" t="s">
        <v>6</v>
      </c>
      <c r="B8" s="8"/>
      <c r="C8" s="8"/>
      <c r="D8" s="8"/>
      <c r="E8" s="8"/>
      <c r="F8" s="8"/>
      <c r="G8" s="8"/>
      <c r="H8" s="8"/>
    </row>
    <row r="9" spans="1:124" ht="13.5" thickBot="1" x14ac:dyDescent="0.25"/>
    <row r="10" spans="1:124" s="202" customFormat="1" ht="37.5" thickTop="1" thickBot="1" x14ac:dyDescent="0.25">
      <c r="A10" s="3" t="s">
        <v>1</v>
      </c>
      <c r="B10" s="3" t="s">
        <v>134</v>
      </c>
      <c r="C10" s="3" t="s">
        <v>122</v>
      </c>
      <c r="D10" s="3" t="s">
        <v>261</v>
      </c>
      <c r="E10" s="3" t="s">
        <v>161</v>
      </c>
      <c r="F10" s="3" t="s">
        <v>163</v>
      </c>
      <c r="G10" s="3" t="s">
        <v>165</v>
      </c>
      <c r="H10" s="3" t="s">
        <v>275</v>
      </c>
      <c r="I10" s="3" t="s">
        <v>167</v>
      </c>
      <c r="J10" s="3" t="s">
        <v>169</v>
      </c>
      <c r="K10" s="3" t="s">
        <v>171</v>
      </c>
      <c r="L10" s="3" t="s">
        <v>504</v>
      </c>
      <c r="M10" s="3" t="s">
        <v>151</v>
      </c>
      <c r="N10" s="3" t="s">
        <v>366</v>
      </c>
      <c r="O10" s="3" t="s">
        <v>318</v>
      </c>
      <c r="P10" s="3" t="s">
        <v>335</v>
      </c>
      <c r="Q10" s="3" t="s">
        <v>337</v>
      </c>
      <c r="R10" s="3" t="s">
        <v>378</v>
      </c>
      <c r="S10" s="3" t="s">
        <v>227</v>
      </c>
      <c r="T10" s="3" t="s">
        <v>358</v>
      </c>
      <c r="U10" s="3" t="s">
        <v>229</v>
      </c>
      <c r="V10" s="3" t="s">
        <v>263</v>
      </c>
      <c r="W10" s="3" t="s">
        <v>136</v>
      </c>
      <c r="X10" s="3" t="s">
        <v>208</v>
      </c>
      <c r="Y10" s="3" t="s">
        <v>340</v>
      </c>
      <c r="Z10" s="3" t="s">
        <v>173</v>
      </c>
      <c r="AA10" s="3" t="s">
        <v>175</v>
      </c>
      <c r="AB10" s="3" t="s">
        <v>124</v>
      </c>
      <c r="AC10" s="3" t="s">
        <v>503</v>
      </c>
      <c r="AD10" s="3" t="s">
        <v>210</v>
      </c>
      <c r="AE10" s="3" t="s">
        <v>250</v>
      </c>
      <c r="AF10" s="3" t="s">
        <v>126</v>
      </c>
      <c r="AG10" s="3" t="s">
        <v>328</v>
      </c>
      <c r="AH10" s="3" t="s">
        <v>231</v>
      </c>
      <c r="AI10" s="3" t="s">
        <v>233</v>
      </c>
      <c r="AJ10" s="3" t="s">
        <v>177</v>
      </c>
      <c r="AK10" s="3" t="s">
        <v>284</v>
      </c>
      <c r="AL10" s="3" t="s">
        <v>286</v>
      </c>
      <c r="AM10" s="3" t="s">
        <v>288</v>
      </c>
      <c r="AN10" s="3" t="s">
        <v>290</v>
      </c>
      <c r="AO10" s="3" t="s">
        <v>292</v>
      </c>
      <c r="AP10" s="3" t="s">
        <v>294</v>
      </c>
      <c r="AQ10" s="3" t="s">
        <v>179</v>
      </c>
      <c r="AR10" s="3" t="s">
        <v>181</v>
      </c>
      <c r="AS10" s="3" t="s">
        <v>183</v>
      </c>
      <c r="AT10" s="3" t="s">
        <v>185</v>
      </c>
      <c r="AU10" s="3" t="s">
        <v>486</v>
      </c>
      <c r="AV10" s="3" t="s">
        <v>303</v>
      </c>
      <c r="AW10" s="3" t="s">
        <v>241</v>
      </c>
      <c r="AX10" s="3" t="s">
        <v>212</v>
      </c>
      <c r="AY10" s="3" t="s">
        <v>243</v>
      </c>
      <c r="AZ10" s="3" t="s">
        <v>258</v>
      </c>
      <c r="BA10" s="3" t="s">
        <v>322</v>
      </c>
      <c r="BB10" s="3" t="s">
        <v>214</v>
      </c>
      <c r="BC10" s="3" t="s">
        <v>280</v>
      </c>
      <c r="BD10" s="3" t="s">
        <v>373</v>
      </c>
      <c r="BE10" s="3" t="s">
        <v>355</v>
      </c>
      <c r="BF10" s="3" t="s">
        <v>129</v>
      </c>
      <c r="BG10" s="3" t="s">
        <v>265</v>
      </c>
      <c r="BH10" s="3" t="s">
        <v>380</v>
      </c>
      <c r="BI10" s="3" t="s">
        <v>187</v>
      </c>
      <c r="BJ10" s="3" t="s">
        <v>277</v>
      </c>
      <c r="BK10" s="3" t="s">
        <v>342</v>
      </c>
      <c r="BL10" s="3" t="s">
        <v>296</v>
      </c>
      <c r="BM10" s="3" t="s">
        <v>298</v>
      </c>
      <c r="BN10" s="3" t="s">
        <v>236</v>
      </c>
      <c r="BO10" s="3" t="s">
        <v>360</v>
      </c>
      <c r="BP10" s="3" t="s">
        <v>245</v>
      </c>
      <c r="BQ10" s="3" t="s">
        <v>267</v>
      </c>
      <c r="BR10" s="3" t="s">
        <v>500</v>
      </c>
      <c r="BS10" s="3" t="s">
        <v>383</v>
      </c>
      <c r="BT10" s="3" t="s">
        <v>502</v>
      </c>
      <c r="BU10" s="3" t="s">
        <v>216</v>
      </c>
      <c r="BV10" s="3" t="s">
        <v>271</v>
      </c>
      <c r="BW10" s="3" t="s">
        <v>138</v>
      </c>
      <c r="BX10" s="3" t="s">
        <v>189</v>
      </c>
      <c r="BY10" s="3" t="s">
        <v>325</v>
      </c>
      <c r="BZ10" s="3" t="s">
        <v>191</v>
      </c>
      <c r="CA10" s="3" t="s">
        <v>362</v>
      </c>
      <c r="CB10" s="3" t="s">
        <v>153</v>
      </c>
      <c r="CC10" s="3" t="s">
        <v>113</v>
      </c>
      <c r="CD10" s="3" t="s">
        <v>146</v>
      </c>
      <c r="CE10" s="3" t="s">
        <v>115</v>
      </c>
      <c r="CF10" s="3" t="s">
        <v>247</v>
      </c>
      <c r="CG10" s="3" t="s">
        <v>131</v>
      </c>
      <c r="CH10" s="3" t="s">
        <v>117</v>
      </c>
      <c r="CI10" s="3" t="s">
        <v>313</v>
      </c>
      <c r="CJ10" s="3" t="s">
        <v>155</v>
      </c>
      <c r="CK10" s="3" t="s">
        <v>193</v>
      </c>
      <c r="CL10" s="3" t="s">
        <v>306</v>
      </c>
      <c r="CM10" s="3" t="s">
        <v>218</v>
      </c>
      <c r="CN10" s="3" t="s">
        <v>220</v>
      </c>
      <c r="CO10" s="3" t="s">
        <v>195</v>
      </c>
      <c r="CP10" s="3" t="s">
        <v>197</v>
      </c>
      <c r="CQ10" s="3" t="s">
        <v>315</v>
      </c>
      <c r="CR10" s="3" t="s">
        <v>375</v>
      </c>
      <c r="CS10" s="3" t="s">
        <v>148</v>
      </c>
      <c r="CT10" s="3" t="s">
        <v>119</v>
      </c>
      <c r="CU10" s="3" t="s">
        <v>222</v>
      </c>
      <c r="CV10" s="3" t="s">
        <v>501</v>
      </c>
      <c r="CW10" s="3" t="s">
        <v>253</v>
      </c>
      <c r="CX10" s="3" t="s">
        <v>475</v>
      </c>
      <c r="CY10" s="3" t="s">
        <v>368</v>
      </c>
      <c r="CZ10" s="3" t="s">
        <v>370</v>
      </c>
      <c r="DA10" s="3" t="s">
        <v>141</v>
      </c>
      <c r="DB10" s="3" t="s">
        <v>224</v>
      </c>
      <c r="DC10" s="3" t="s">
        <v>157</v>
      </c>
      <c r="DD10" s="3" t="s">
        <v>387</v>
      </c>
      <c r="DE10" s="3" t="s">
        <v>344</v>
      </c>
      <c r="DF10" s="3" t="s">
        <v>330</v>
      </c>
      <c r="DG10" s="3" t="s">
        <v>255</v>
      </c>
      <c r="DH10" s="3" t="s">
        <v>199</v>
      </c>
      <c r="DI10" s="3" t="s">
        <v>201</v>
      </c>
      <c r="DJ10" s="3" t="s">
        <v>203</v>
      </c>
      <c r="DK10" s="3" t="s">
        <v>205</v>
      </c>
      <c r="DL10" s="3" t="s">
        <v>143</v>
      </c>
      <c r="DM10" s="3" t="s">
        <v>300</v>
      </c>
      <c r="DN10" s="3" t="s">
        <v>346</v>
      </c>
      <c r="DO10" s="3" t="s">
        <v>348</v>
      </c>
      <c r="DP10" s="3" t="s">
        <v>350</v>
      </c>
      <c r="DQ10" s="3" t="s">
        <v>352</v>
      </c>
      <c r="DR10" s="3" t="s">
        <v>42</v>
      </c>
    </row>
    <row r="11" spans="1:124" s="7" customFormat="1" ht="13.5" thickTop="1" x14ac:dyDescent="0.2">
      <c r="A11" s="4"/>
      <c r="B11" s="6"/>
      <c r="C11" s="6"/>
      <c r="D11" s="6"/>
      <c r="E11" s="6"/>
      <c r="F11" s="6"/>
      <c r="G11" s="6"/>
      <c r="H11" s="6"/>
      <c r="I11" s="6"/>
    </row>
    <row r="12" spans="1:124" s="12" customFormat="1" x14ac:dyDescent="0.2">
      <c r="A12" s="10" t="s">
        <v>46</v>
      </c>
      <c r="B12" s="11">
        <v>67.49087806</v>
      </c>
      <c r="C12" s="11">
        <v>42532.753014119997</v>
      </c>
      <c r="D12" s="11">
        <v>13378.126792319999</v>
      </c>
      <c r="E12" s="11">
        <v>167664.59918970001</v>
      </c>
      <c r="F12" s="11">
        <v>315806.75916588999</v>
      </c>
      <c r="G12" s="11">
        <v>5617.9666422700002</v>
      </c>
      <c r="H12" s="11">
        <v>205290.65979542001</v>
      </c>
      <c r="I12" s="11">
        <v>453339.73283528001</v>
      </c>
      <c r="J12" s="12">
        <v>9143.7387792999998</v>
      </c>
      <c r="K12" s="12">
        <v>282217.86296316999</v>
      </c>
      <c r="L12" s="12">
        <v>2438.85845273</v>
      </c>
      <c r="M12" s="12">
        <v>41251.644899999897</v>
      </c>
      <c r="N12" s="12">
        <v>1323166.1309148199</v>
      </c>
      <c r="O12" s="12">
        <v>2257666.6466515702</v>
      </c>
      <c r="P12" s="12">
        <v>4775.3040909604997</v>
      </c>
      <c r="Q12" s="12">
        <v>3021.6550302208998</v>
      </c>
      <c r="R12" s="12">
        <v>446.04594257000002</v>
      </c>
      <c r="S12" s="12">
        <v>95.619374149999999</v>
      </c>
      <c r="T12" s="12">
        <v>7575.74365098</v>
      </c>
      <c r="U12" s="12">
        <v>284350.126899603</v>
      </c>
      <c r="V12" s="12">
        <v>952.98225162100005</v>
      </c>
      <c r="W12" s="12">
        <v>1260.70740703</v>
      </c>
      <c r="X12" s="12">
        <v>116007.44660354999</v>
      </c>
      <c r="Y12" s="12">
        <v>10250.492848447</v>
      </c>
      <c r="Z12" s="12">
        <v>1276.3354956000001</v>
      </c>
      <c r="AA12" s="12">
        <v>15807.077589500001</v>
      </c>
      <c r="AB12" s="12">
        <v>19997.58253385</v>
      </c>
      <c r="AC12" s="12">
        <v>1502.6603871990001</v>
      </c>
      <c r="AD12" s="12">
        <v>862.661268393</v>
      </c>
      <c r="AE12" s="12">
        <v>25918.26227286</v>
      </c>
      <c r="AF12" s="12">
        <v>4979.28626807</v>
      </c>
      <c r="AG12" s="12">
        <v>362.11054776999998</v>
      </c>
      <c r="AH12" s="12">
        <v>70261.896502529999</v>
      </c>
      <c r="AI12" s="12">
        <v>1334.1413</v>
      </c>
      <c r="AJ12" s="12">
        <v>915.80618951999998</v>
      </c>
      <c r="AK12" s="12">
        <v>6.5879342100000002</v>
      </c>
      <c r="AL12" s="12">
        <v>368.90530364</v>
      </c>
      <c r="AM12" s="12">
        <v>31.327417960999998</v>
      </c>
      <c r="AN12" s="12">
        <v>45.951264889999997</v>
      </c>
      <c r="AO12" s="12">
        <v>136.33043233000001</v>
      </c>
      <c r="AP12" s="12">
        <v>160.59532605300001</v>
      </c>
      <c r="AQ12" s="12">
        <v>586.62219300000004</v>
      </c>
      <c r="AR12" s="12">
        <v>20154.188057669999</v>
      </c>
      <c r="AS12" s="12">
        <v>2242.3757761900001</v>
      </c>
      <c r="AT12" s="12">
        <v>1629.99440155</v>
      </c>
      <c r="AU12" s="12">
        <v>31752.593147889998</v>
      </c>
      <c r="AV12" s="12">
        <v>182150.24</v>
      </c>
      <c r="AW12" s="12">
        <v>12307.51656572</v>
      </c>
      <c r="AX12" s="12">
        <v>3092.3670484403001</v>
      </c>
      <c r="AY12" s="12">
        <v>5990.2457476</v>
      </c>
      <c r="AZ12" s="12">
        <v>20264.478013799999</v>
      </c>
      <c r="BA12" s="12">
        <v>8697.1663296400002</v>
      </c>
      <c r="BB12" s="12">
        <v>32005.291987410001</v>
      </c>
      <c r="BC12" s="12">
        <v>3509.3850296119999</v>
      </c>
      <c r="BD12" s="12">
        <v>268330.84542115999</v>
      </c>
      <c r="BE12" s="12">
        <v>95393.332399999999</v>
      </c>
      <c r="BF12" s="12">
        <v>7891.4716569599996</v>
      </c>
      <c r="BG12" s="12">
        <v>14802.322536580001</v>
      </c>
      <c r="BH12" s="12">
        <v>14675.32560427</v>
      </c>
      <c r="BI12" s="12">
        <v>667096.17669354996</v>
      </c>
      <c r="BJ12" s="12">
        <v>10271.166144299999</v>
      </c>
      <c r="BK12" s="12">
        <v>63949.950955731001</v>
      </c>
      <c r="BL12" s="12">
        <v>227.23545028000001</v>
      </c>
      <c r="BM12" s="12">
        <v>229.43513684000001</v>
      </c>
      <c r="BN12" s="12">
        <v>49477.757934472997</v>
      </c>
      <c r="BO12" s="12">
        <v>511.56284161000002</v>
      </c>
      <c r="BP12" s="12">
        <v>17478.895588727999</v>
      </c>
      <c r="BQ12" s="12">
        <v>1919.3241930680001</v>
      </c>
      <c r="BR12" s="12">
        <v>15309.76990859</v>
      </c>
      <c r="BS12" s="12">
        <v>192319.6777076849</v>
      </c>
      <c r="BT12" s="12">
        <v>533778.20041872002</v>
      </c>
      <c r="BU12" s="12">
        <v>44792.829703723997</v>
      </c>
      <c r="BV12" s="12">
        <v>55683.116455709998</v>
      </c>
      <c r="BW12" s="12">
        <v>10033.74078323</v>
      </c>
      <c r="BX12" s="12">
        <v>9858.9909582199998</v>
      </c>
      <c r="BY12" s="12">
        <v>37665.548946559997</v>
      </c>
      <c r="BZ12" s="12">
        <v>9410.1487190600001</v>
      </c>
      <c r="CA12" s="12">
        <v>1863504.03293515</v>
      </c>
      <c r="CB12" s="12">
        <v>37724.396519779999</v>
      </c>
      <c r="CC12" s="12">
        <v>107607.7102844</v>
      </c>
      <c r="CD12" s="12">
        <v>168556.41930484</v>
      </c>
      <c r="CE12" s="12">
        <v>9844.3841522700004</v>
      </c>
      <c r="CF12" s="12">
        <v>327642.24206306</v>
      </c>
      <c r="CG12" s="12">
        <v>5598.6874053900001</v>
      </c>
      <c r="CH12" s="12">
        <v>23329.473293629999</v>
      </c>
      <c r="CI12" s="12">
        <v>378053.11071337998</v>
      </c>
      <c r="CJ12" s="12">
        <v>248527.59416471</v>
      </c>
      <c r="CK12" s="12">
        <v>84287.97886453</v>
      </c>
      <c r="CL12" s="12">
        <v>2871.5604237699999</v>
      </c>
      <c r="CM12" s="12">
        <v>555.53158188999998</v>
      </c>
      <c r="CN12" s="12">
        <v>140.68745899999999</v>
      </c>
      <c r="CO12" s="12">
        <v>14031.85423666</v>
      </c>
      <c r="CP12" s="12">
        <v>3700.0426859999998</v>
      </c>
      <c r="CQ12" s="12">
        <v>167.41019850000001</v>
      </c>
      <c r="CR12" s="12">
        <v>77598.216537350003</v>
      </c>
      <c r="CS12" s="12">
        <v>447883.33723379002</v>
      </c>
      <c r="CT12" s="12">
        <v>80216.731584430003</v>
      </c>
      <c r="CU12" s="12">
        <v>4631.0132562899998</v>
      </c>
      <c r="CV12" s="12">
        <v>19283.232202562998</v>
      </c>
      <c r="CW12" s="12">
        <v>38688.974999999999</v>
      </c>
      <c r="CX12" s="12">
        <v>1514782.46866415</v>
      </c>
      <c r="CY12" s="12">
        <v>180008.0907</v>
      </c>
      <c r="CZ12" s="12">
        <v>1073019.4418848001</v>
      </c>
      <c r="DA12" s="12">
        <v>1899977.09972988</v>
      </c>
      <c r="DB12" s="12">
        <v>7333.1353841199998</v>
      </c>
      <c r="DC12" s="12">
        <v>4529.4417038419997</v>
      </c>
      <c r="DD12" s="12">
        <v>667.57323338499998</v>
      </c>
      <c r="DE12" s="12">
        <v>1492.67926343</v>
      </c>
      <c r="DF12" s="12">
        <v>6602.2283693500003</v>
      </c>
      <c r="DG12" s="12">
        <v>24092.166958410999</v>
      </c>
      <c r="DH12" s="12">
        <v>10464.99799224</v>
      </c>
      <c r="DI12" s="12">
        <v>4361.9219595100003</v>
      </c>
      <c r="DJ12" s="12">
        <v>3583.0162897999999</v>
      </c>
      <c r="DK12" s="12">
        <v>4507.2435689200001</v>
      </c>
      <c r="DL12" s="12">
        <v>39459.180541440001</v>
      </c>
      <c r="DM12" s="12">
        <v>1160.9602442</v>
      </c>
      <c r="DN12" s="12">
        <v>290018.36218609998</v>
      </c>
      <c r="DO12" s="12">
        <v>61307.23089051</v>
      </c>
      <c r="DP12" s="12">
        <v>120527.28087425001</v>
      </c>
      <c r="DQ12" s="12">
        <v>42161.551052930001</v>
      </c>
      <c r="DR12" s="12">
        <v>18371476.627158381</v>
      </c>
    </row>
    <row r="13" spans="1:124" s="12" customFormat="1" x14ac:dyDescent="0.2">
      <c r="A13" s="10" t="s">
        <v>47</v>
      </c>
      <c r="B13" s="11">
        <v>67.49087806</v>
      </c>
      <c r="C13" s="11">
        <v>42532.753014119997</v>
      </c>
      <c r="D13" s="11">
        <v>13378.126792319999</v>
      </c>
      <c r="E13" s="11">
        <v>167664.59918970001</v>
      </c>
      <c r="F13" s="11">
        <v>360922.37547532999</v>
      </c>
      <c r="G13" s="11">
        <v>5617.9666422700002</v>
      </c>
      <c r="H13" s="11">
        <v>205290.65979542001</v>
      </c>
      <c r="I13" s="11">
        <v>464485.11241295002</v>
      </c>
      <c r="J13" s="12">
        <v>9143.7387792999998</v>
      </c>
      <c r="K13" s="12">
        <v>282217.86296316999</v>
      </c>
      <c r="L13" s="12">
        <v>2438.85845273</v>
      </c>
      <c r="M13" s="12">
        <v>41313.375516069602</v>
      </c>
      <c r="N13" s="12">
        <v>1327701.61532451</v>
      </c>
      <c r="O13" s="12">
        <v>2257684.5779192802</v>
      </c>
      <c r="P13" s="12">
        <v>4775.3040909604997</v>
      </c>
      <c r="Q13" s="12">
        <v>3021.6550302208998</v>
      </c>
      <c r="R13" s="12">
        <v>446.04594257000002</v>
      </c>
      <c r="S13" s="12">
        <v>95.619374149999999</v>
      </c>
      <c r="T13" s="12">
        <v>4137.2170680500003</v>
      </c>
      <c r="U13" s="12">
        <v>284350.126899603</v>
      </c>
      <c r="V13" s="12">
        <v>952.98225162100005</v>
      </c>
      <c r="W13" s="12">
        <v>1260.70740703</v>
      </c>
      <c r="X13" s="12">
        <v>116007.44660354999</v>
      </c>
      <c r="Y13" s="12">
        <v>10250.492848447</v>
      </c>
      <c r="Z13" s="12">
        <v>1276.3354956000001</v>
      </c>
      <c r="AA13" s="12">
        <v>8603.3331507099992</v>
      </c>
      <c r="AB13" s="12">
        <v>19997.58253385</v>
      </c>
      <c r="AC13" s="12">
        <v>1502.6603871990001</v>
      </c>
      <c r="AD13" s="12">
        <v>862.661268393</v>
      </c>
      <c r="AE13" s="12">
        <v>25918.26227286</v>
      </c>
      <c r="AF13" s="12">
        <v>4979.28626807</v>
      </c>
      <c r="AG13" s="12">
        <v>362.11054776999998</v>
      </c>
      <c r="AH13" s="12">
        <v>70261.896502529999</v>
      </c>
      <c r="AI13" s="12">
        <v>1334.1413</v>
      </c>
      <c r="AJ13" s="12">
        <v>915.80618951999998</v>
      </c>
      <c r="AK13" s="12">
        <v>6.5879342100000002</v>
      </c>
      <c r="AL13" s="12">
        <v>368.90530364</v>
      </c>
      <c r="AM13" s="12">
        <v>31.327417960999998</v>
      </c>
      <c r="AN13" s="12">
        <v>45.951264889999997</v>
      </c>
      <c r="AO13" s="12">
        <v>136.33043233000001</v>
      </c>
      <c r="AP13" s="12">
        <v>160.59532605300001</v>
      </c>
      <c r="AQ13" s="12">
        <v>586.62219300000004</v>
      </c>
      <c r="AR13" s="12">
        <v>20154.188057669999</v>
      </c>
      <c r="AS13" s="12">
        <v>3880.1591819599998</v>
      </c>
      <c r="AT13" s="12">
        <v>1629.99440155</v>
      </c>
      <c r="AU13" s="12">
        <v>31752.593147889998</v>
      </c>
      <c r="AV13" s="12">
        <v>182217.22</v>
      </c>
      <c r="AW13" s="12">
        <v>12307.51656572</v>
      </c>
      <c r="AX13" s="12">
        <v>3092.3670484403001</v>
      </c>
      <c r="AY13" s="12">
        <v>5990.2457476</v>
      </c>
      <c r="AZ13" s="12">
        <v>20264.478013799999</v>
      </c>
      <c r="BA13" s="12">
        <v>8697.1663296400002</v>
      </c>
      <c r="BB13" s="12">
        <v>31726.91664702</v>
      </c>
      <c r="BC13" s="12">
        <v>3805.2116553979999</v>
      </c>
      <c r="BD13" s="12">
        <v>268338.25527714001</v>
      </c>
      <c r="BE13" s="12">
        <v>95393.332399999999</v>
      </c>
      <c r="BF13" s="12">
        <v>7891.4716569599996</v>
      </c>
      <c r="BG13" s="12">
        <v>6155.3951704399997</v>
      </c>
      <c r="BH13" s="12">
        <v>14675.32560427</v>
      </c>
      <c r="BI13" s="12">
        <v>684093.99387223006</v>
      </c>
      <c r="BJ13" s="12">
        <v>10227.86879706</v>
      </c>
      <c r="BK13" s="12">
        <v>63900.831656704999</v>
      </c>
      <c r="BL13" s="12">
        <v>227.23545028000001</v>
      </c>
      <c r="BM13" s="12">
        <v>229.43513684000001</v>
      </c>
      <c r="BN13" s="12">
        <v>49709.838121722998</v>
      </c>
      <c r="BO13" s="12">
        <v>511.56284161000002</v>
      </c>
      <c r="BP13" s="12">
        <v>17478.895588727999</v>
      </c>
      <c r="BQ13" s="12">
        <v>2452.3579318880002</v>
      </c>
      <c r="BR13" s="12">
        <v>16752.885924890001</v>
      </c>
      <c r="BS13" s="12">
        <v>192319.6777076849</v>
      </c>
      <c r="BT13" s="12">
        <v>533778.20041872002</v>
      </c>
      <c r="BU13" s="12">
        <v>44792.829703723997</v>
      </c>
      <c r="BV13" s="12">
        <v>55683.116455709998</v>
      </c>
      <c r="BW13" s="12">
        <v>10033.74078323</v>
      </c>
      <c r="BX13" s="12">
        <v>9858.9909582199998</v>
      </c>
      <c r="BY13" s="12">
        <v>37665.548946559997</v>
      </c>
      <c r="BZ13" s="12">
        <v>9410.1487190600001</v>
      </c>
      <c r="CA13" s="12">
        <v>1863504.03293515</v>
      </c>
      <c r="CB13" s="12">
        <v>37724.396519779999</v>
      </c>
      <c r="CC13" s="12">
        <v>103102.52809243</v>
      </c>
      <c r="CD13" s="12">
        <v>168556.41930484</v>
      </c>
      <c r="CE13" s="12">
        <v>9844.3841522700004</v>
      </c>
      <c r="CF13" s="12">
        <v>327642.24206306</v>
      </c>
      <c r="CG13" s="12">
        <v>5598.6874053900001</v>
      </c>
      <c r="CH13" s="12">
        <v>23329.473293629999</v>
      </c>
      <c r="CI13" s="12">
        <v>378053.11071337998</v>
      </c>
      <c r="CJ13" s="12">
        <v>248527.59416471</v>
      </c>
      <c r="CK13" s="12">
        <v>84287.97886453</v>
      </c>
      <c r="CL13" s="12">
        <v>2871.5604237699999</v>
      </c>
      <c r="CM13" s="12">
        <v>555.53158188999998</v>
      </c>
      <c r="CN13" s="12">
        <v>140.68745899999999</v>
      </c>
      <c r="CO13" s="12">
        <v>14031.85423666</v>
      </c>
      <c r="CP13" s="12">
        <v>3700.0426859999998</v>
      </c>
      <c r="CQ13" s="12">
        <v>167.41019850000001</v>
      </c>
      <c r="CR13" s="12">
        <v>77598.216537350003</v>
      </c>
      <c r="CS13" s="12">
        <v>447883.33723379002</v>
      </c>
      <c r="CT13" s="12">
        <v>80216.731584430003</v>
      </c>
      <c r="CU13" s="12">
        <v>4631.0132562899998</v>
      </c>
      <c r="CV13" s="12">
        <v>19283.232202562998</v>
      </c>
      <c r="CW13" s="12">
        <v>38688.974999999999</v>
      </c>
      <c r="CX13" s="12">
        <v>1514782.46866415</v>
      </c>
      <c r="CY13" s="12">
        <v>180008.0907</v>
      </c>
      <c r="CZ13" s="12">
        <v>1073019.4418848001</v>
      </c>
      <c r="DA13" s="12">
        <v>1899977.09972988</v>
      </c>
      <c r="DB13" s="12">
        <v>7333.1353841199998</v>
      </c>
      <c r="DC13" s="12">
        <v>4529.4417038419997</v>
      </c>
      <c r="DD13" s="12">
        <v>667.57323338499998</v>
      </c>
      <c r="DE13" s="12">
        <v>1492.67926343</v>
      </c>
      <c r="DF13" s="12">
        <v>6602.2283693500003</v>
      </c>
      <c r="DG13" s="12">
        <v>24092.166958410999</v>
      </c>
      <c r="DH13" s="12">
        <v>10464.99799224</v>
      </c>
      <c r="DI13" s="12">
        <v>4361.9219595100003</v>
      </c>
      <c r="DJ13" s="12">
        <v>3583.0162897999999</v>
      </c>
      <c r="DK13" s="12">
        <v>4507.2435689200001</v>
      </c>
      <c r="DL13" s="12">
        <v>39459.180541440001</v>
      </c>
      <c r="DM13" s="12">
        <v>1160.9602442</v>
      </c>
      <c r="DN13" s="12">
        <v>290166.70839267003</v>
      </c>
      <c r="DO13" s="12">
        <v>61307.23089051</v>
      </c>
      <c r="DP13" s="12">
        <v>120527.28087425001</v>
      </c>
      <c r="DQ13" s="12">
        <v>42161.551052930001</v>
      </c>
      <c r="DR13" s="12">
        <v>18488923.229987629</v>
      </c>
    </row>
    <row r="14" spans="1:124" s="12" customFormat="1" x14ac:dyDescent="0.2">
      <c r="A14" s="10" t="s">
        <v>48</v>
      </c>
      <c r="B14" s="11">
        <v>67.49087806</v>
      </c>
      <c r="C14" s="11">
        <v>42014.725117219998</v>
      </c>
      <c r="D14" s="11">
        <v>13156.881803210001</v>
      </c>
      <c r="E14" s="11">
        <v>159228.23824621999</v>
      </c>
      <c r="F14" s="11">
        <v>334907.96600001003</v>
      </c>
      <c r="G14" s="11">
        <v>5180.5347481099998</v>
      </c>
      <c r="H14" s="11">
        <v>12962.157632050001</v>
      </c>
      <c r="I14" s="11">
        <v>445989.62900846999</v>
      </c>
      <c r="J14" s="12">
        <v>8792.5890204999996</v>
      </c>
      <c r="K14" s="12">
        <v>264951.08210156998</v>
      </c>
      <c r="L14" s="12">
        <v>2438.8269668100002</v>
      </c>
      <c r="M14" s="12">
        <v>30383.1036672724</v>
      </c>
      <c r="N14" s="12">
        <v>1327583.1369827599</v>
      </c>
      <c r="O14" s="12">
        <v>2136859.82626259</v>
      </c>
      <c r="P14" s="12">
        <v>3929.6080533605</v>
      </c>
      <c r="Q14" s="12">
        <v>2480.3009350708999</v>
      </c>
      <c r="R14" s="12">
        <v>446.04594257000002</v>
      </c>
      <c r="S14" s="12">
        <v>95.556370999999999</v>
      </c>
      <c r="T14" s="12">
        <v>3584.47138086</v>
      </c>
      <c r="U14" s="12">
        <v>273164.80051953398</v>
      </c>
      <c r="V14" s="12">
        <v>774.06349241299995</v>
      </c>
      <c r="W14" s="12">
        <v>1222.50272227</v>
      </c>
      <c r="X14" s="12">
        <v>114495.12023744</v>
      </c>
      <c r="Y14" s="12">
        <v>8871.7396843570004</v>
      </c>
      <c r="Z14" s="12">
        <v>1276.3354956000001</v>
      </c>
      <c r="AA14" s="12">
        <v>6307.3841404000004</v>
      </c>
      <c r="AB14" s="12">
        <v>19700.850884399999</v>
      </c>
      <c r="AC14" s="12">
        <v>1464.501097589</v>
      </c>
      <c r="AD14" s="12">
        <v>766.67241305200002</v>
      </c>
      <c r="AE14" s="12">
        <v>24664.74941601</v>
      </c>
      <c r="AF14" s="12">
        <v>4941.9416139499999</v>
      </c>
      <c r="AG14" s="12">
        <v>323.54673434</v>
      </c>
      <c r="AH14" s="12">
        <v>58208.270319930001</v>
      </c>
      <c r="AI14" s="12">
        <v>1281.4722999999999</v>
      </c>
      <c r="AJ14" s="12">
        <v>904.36935189999997</v>
      </c>
      <c r="AK14" s="12">
        <v>6.4050342200000001</v>
      </c>
      <c r="AL14" s="12">
        <v>324.60243076</v>
      </c>
      <c r="AM14" s="12">
        <v>31.077417960999998</v>
      </c>
      <c r="AN14" s="12">
        <v>45.951264889999997</v>
      </c>
      <c r="AO14" s="12">
        <v>136.33043233000001</v>
      </c>
      <c r="AP14" s="12">
        <v>138.65420353299999</v>
      </c>
      <c r="AQ14" s="12">
        <v>570.73875399999997</v>
      </c>
      <c r="AR14" s="12">
        <v>19731.352484169998</v>
      </c>
      <c r="AS14" s="12">
        <v>3765.3475273499998</v>
      </c>
      <c r="AT14" s="12">
        <v>1623.1826652300001</v>
      </c>
      <c r="AU14" s="12">
        <v>31747.796255149999</v>
      </c>
      <c r="AV14" s="12">
        <v>124521.58</v>
      </c>
      <c r="AW14" s="12">
        <v>2881.2743444500002</v>
      </c>
      <c r="AX14" s="12">
        <v>2905.6077732102999</v>
      </c>
      <c r="AY14" s="12">
        <v>3712.35786181</v>
      </c>
      <c r="AZ14" s="12">
        <v>19908.50843428</v>
      </c>
      <c r="BA14" s="12">
        <v>8615.7853646399999</v>
      </c>
      <c r="BB14" s="12">
        <v>17838.048751279999</v>
      </c>
      <c r="BC14" s="12">
        <v>3433.1067046960002</v>
      </c>
      <c r="BD14" s="12">
        <v>265460.80755575502</v>
      </c>
      <c r="BE14" s="12">
        <v>86544.747099999993</v>
      </c>
      <c r="BF14" s="12">
        <v>7611.2234612299999</v>
      </c>
      <c r="BG14" s="12">
        <v>5986.2636698599999</v>
      </c>
      <c r="BH14" s="12">
        <v>9840.2210484700008</v>
      </c>
      <c r="BI14" s="12">
        <v>660134.91973472002</v>
      </c>
      <c r="BJ14" s="12">
        <v>3466.5966884700001</v>
      </c>
      <c r="BK14" s="12">
        <v>57736.199148934997</v>
      </c>
      <c r="BL14" s="12">
        <v>212.00590704999999</v>
      </c>
      <c r="BM14" s="12">
        <v>190.70515997999999</v>
      </c>
      <c r="BN14" s="12">
        <v>48981.443221622998</v>
      </c>
      <c r="BO14" s="12">
        <v>430.93147549000003</v>
      </c>
      <c r="BP14" s="12">
        <v>17478.895588727999</v>
      </c>
      <c r="BQ14" s="12">
        <v>1472.2109117780001</v>
      </c>
      <c r="BR14" s="12">
        <v>9276.1361062699998</v>
      </c>
      <c r="BS14" s="12">
        <v>187523.34164768489</v>
      </c>
      <c r="BT14" s="12">
        <v>417353.22227521002</v>
      </c>
      <c r="BU14" s="12">
        <v>43693.557709660003</v>
      </c>
      <c r="BV14" s="12">
        <v>37661.371999130002</v>
      </c>
      <c r="BW14" s="12">
        <v>5038.3979234899998</v>
      </c>
      <c r="BX14" s="12">
        <v>7025.3405295100001</v>
      </c>
      <c r="BY14" s="12">
        <v>35919.249127290001</v>
      </c>
      <c r="BZ14" s="12">
        <v>9338.5462929900004</v>
      </c>
      <c r="CA14" s="12">
        <v>1810444.1021294</v>
      </c>
      <c r="CB14" s="12">
        <v>31823.17765242</v>
      </c>
      <c r="CC14" s="12">
        <v>102741.21992386</v>
      </c>
      <c r="CD14" s="12">
        <v>161386.78479658</v>
      </c>
      <c r="CE14" s="12">
        <v>9825.2523970700004</v>
      </c>
      <c r="CF14" s="12">
        <v>89974.204274620002</v>
      </c>
      <c r="CG14" s="12">
        <v>5598.6874053900001</v>
      </c>
      <c r="CH14" s="12">
        <v>23300.25096487</v>
      </c>
      <c r="CI14" s="12">
        <v>374008.50580161001</v>
      </c>
      <c r="CJ14" s="12">
        <v>243143.80792781</v>
      </c>
      <c r="CK14" s="12">
        <v>82812.813746540007</v>
      </c>
      <c r="CL14" s="12">
        <v>2836.1138212300002</v>
      </c>
      <c r="CM14" s="12">
        <v>529.76695218999998</v>
      </c>
      <c r="CN14" s="12">
        <v>140.68745899999999</v>
      </c>
      <c r="CO14" s="12">
        <v>14007.18855777</v>
      </c>
      <c r="CP14" s="12">
        <v>3631.748282</v>
      </c>
      <c r="CQ14" s="12">
        <v>166.32355659999999</v>
      </c>
      <c r="CR14" s="12">
        <v>71426.860257239998</v>
      </c>
      <c r="CS14" s="12">
        <v>425619.45016473002</v>
      </c>
      <c r="CT14" s="12">
        <v>77105.333962389996</v>
      </c>
      <c r="CU14" s="12">
        <v>4189.9249076200003</v>
      </c>
      <c r="CV14" s="12">
        <v>18744.714735362999</v>
      </c>
      <c r="CW14" s="12">
        <v>36688.851999999999</v>
      </c>
      <c r="CX14" s="12">
        <v>1495988.4515396601</v>
      </c>
      <c r="CY14" s="12">
        <v>180008.0907</v>
      </c>
      <c r="CZ14" s="12">
        <v>1073019.4418848001</v>
      </c>
      <c r="DA14" s="12">
        <v>1899977.09972988</v>
      </c>
      <c r="DB14" s="12">
        <v>4259.0677947900003</v>
      </c>
      <c r="DC14" s="12">
        <v>4529.4417038419997</v>
      </c>
      <c r="DD14" s="12">
        <v>547.01909223500002</v>
      </c>
      <c r="DE14" s="12">
        <v>1387.50846869</v>
      </c>
      <c r="DF14" s="12">
        <v>6158.7003702299999</v>
      </c>
      <c r="DG14" s="12">
        <v>9331.2085731909992</v>
      </c>
      <c r="DH14" s="12">
        <v>10377.60062157</v>
      </c>
      <c r="DI14" s="12">
        <v>4346.2422840700001</v>
      </c>
      <c r="DJ14" s="12">
        <v>3543.8292633299998</v>
      </c>
      <c r="DK14" s="12">
        <v>4460.3720760400001</v>
      </c>
      <c r="DL14" s="12">
        <v>37128.092051439999</v>
      </c>
      <c r="DM14" s="12">
        <v>783.59583210000005</v>
      </c>
      <c r="DN14" s="12">
        <v>273029.51700594998</v>
      </c>
      <c r="DO14" s="12">
        <v>56117.45182368</v>
      </c>
      <c r="DP14" s="12">
        <v>108148.74076601</v>
      </c>
      <c r="DQ14" s="12">
        <v>39489.740097709997</v>
      </c>
      <c r="DR14" s="12">
        <v>17200091.426883705</v>
      </c>
    </row>
    <row r="15" spans="1:124" s="7" customFormat="1" x14ac:dyDescent="0.2">
      <c r="A15" s="4" t="s">
        <v>49</v>
      </c>
      <c r="B15" s="6">
        <v>45.743865339999999</v>
      </c>
      <c r="C15" s="6">
        <v>20334.57997183</v>
      </c>
      <c r="D15" s="6">
        <v>7716.2552741400004</v>
      </c>
      <c r="E15" s="6">
        <v>17546.927166239999</v>
      </c>
      <c r="F15" s="6">
        <v>68139.823373790001</v>
      </c>
      <c r="G15" s="6">
        <v>1638.54226905</v>
      </c>
      <c r="H15" s="6">
        <v>2895.25042373</v>
      </c>
      <c r="I15" s="6">
        <v>93731.860441109995</v>
      </c>
      <c r="J15" s="7">
        <v>3409.5995011</v>
      </c>
      <c r="K15" s="7">
        <v>67422.705520239993</v>
      </c>
      <c r="L15" s="7">
        <v>1692.8095538699999</v>
      </c>
      <c r="M15" s="7">
        <v>14727.0940491375</v>
      </c>
      <c r="N15" s="7">
        <v>6296.0734488400003</v>
      </c>
      <c r="O15" s="7">
        <v>1253906.1879932</v>
      </c>
      <c r="P15" s="7">
        <v>2681.16917117</v>
      </c>
      <c r="Q15" s="7">
        <v>993.69289319999996</v>
      </c>
      <c r="R15" s="7">
        <v>310.15797968999999</v>
      </c>
      <c r="S15" s="7">
        <v>64.028523750000005</v>
      </c>
      <c r="T15" s="7">
        <v>1272.9858840300001</v>
      </c>
      <c r="U15" s="7">
        <v>39332.849825429999</v>
      </c>
      <c r="V15" s="7">
        <v>411.92312128100002</v>
      </c>
      <c r="W15" s="7">
        <v>760.35084694</v>
      </c>
      <c r="X15" s="7">
        <v>6867.3530831400003</v>
      </c>
      <c r="Y15" s="7">
        <v>4158.8347752540003</v>
      </c>
      <c r="Z15" s="7">
        <v>1014.62042975</v>
      </c>
      <c r="AA15" s="7">
        <v>2034.26077313</v>
      </c>
      <c r="AB15" s="7">
        <v>15245.61272623</v>
      </c>
      <c r="AC15" s="7">
        <v>810.27315778000002</v>
      </c>
      <c r="AD15" s="7">
        <v>361.66395027900001</v>
      </c>
      <c r="AE15" s="7">
        <v>11828.710790409999</v>
      </c>
      <c r="AF15" s="7">
        <v>3683.2678336399999</v>
      </c>
      <c r="AG15" s="7">
        <v>213.61444573</v>
      </c>
      <c r="AH15" s="7">
        <v>9241.8018500599992</v>
      </c>
      <c r="AI15" s="7">
        <v>17.9679</v>
      </c>
      <c r="AJ15" s="7">
        <v>492.55454856</v>
      </c>
      <c r="AK15" s="7">
        <v>4.7675700000000001</v>
      </c>
      <c r="AL15" s="7">
        <v>55.666139649999998</v>
      </c>
      <c r="AM15" s="7">
        <v>13.670077142</v>
      </c>
      <c r="AN15" s="7">
        <v>19.118833630000001</v>
      </c>
      <c r="AO15" s="7">
        <v>54.107178320000003</v>
      </c>
      <c r="AP15" s="7">
        <v>55.131886133000002</v>
      </c>
      <c r="AQ15" s="7">
        <v>359.69253500000002</v>
      </c>
      <c r="AR15" s="7">
        <v>10569.786095269999</v>
      </c>
      <c r="AS15" s="7">
        <v>2057.5434915300002</v>
      </c>
      <c r="AT15" s="7">
        <v>439.76075663</v>
      </c>
      <c r="AU15" s="7">
        <v>21816.29831111</v>
      </c>
      <c r="AV15" s="7">
        <v>46110.26</v>
      </c>
      <c r="AW15" s="7">
        <v>873.48304554000003</v>
      </c>
      <c r="AX15" s="7">
        <v>1457.48703316</v>
      </c>
      <c r="AY15" s="7">
        <v>1228.1137291299999</v>
      </c>
      <c r="AZ15" s="7">
        <v>6946.0048177500003</v>
      </c>
      <c r="BA15" s="7">
        <v>2096.8873945999999</v>
      </c>
      <c r="BB15" s="7">
        <v>8476.2396941099996</v>
      </c>
      <c r="BC15" s="7">
        <v>1799.6922289700001</v>
      </c>
      <c r="BD15" s="7">
        <v>16211.796245220999</v>
      </c>
      <c r="BE15" s="7">
        <v>43520.140899999999</v>
      </c>
      <c r="BF15" s="7">
        <v>4921.0820980899998</v>
      </c>
      <c r="BG15" s="7">
        <v>2489.7843032699998</v>
      </c>
      <c r="BH15" s="7">
        <v>4985.1633382199998</v>
      </c>
      <c r="BI15" s="7">
        <v>54467.802719849999</v>
      </c>
      <c r="BJ15" s="7">
        <v>1782.90951739</v>
      </c>
      <c r="BK15" s="7">
        <v>39757.349848619997</v>
      </c>
      <c r="BL15" s="7">
        <v>126.49085416</v>
      </c>
      <c r="BM15" s="7">
        <v>90.010854280000004</v>
      </c>
      <c r="BN15" s="7">
        <v>4990.9821677720001</v>
      </c>
      <c r="BO15" s="7">
        <v>160.87362137</v>
      </c>
      <c r="BP15" s="7">
        <v>7147.0725881480002</v>
      </c>
      <c r="BQ15" s="7">
        <v>553.31638968000004</v>
      </c>
      <c r="BR15" s="7">
        <v>4788.8259664500001</v>
      </c>
      <c r="BS15" s="7">
        <v>8339.4468945240005</v>
      </c>
      <c r="BT15" s="7">
        <v>184742.14330920999</v>
      </c>
      <c r="BU15" s="7">
        <v>28031.345520949999</v>
      </c>
      <c r="BV15" s="7">
        <v>22294.01324239</v>
      </c>
      <c r="BW15" s="7">
        <v>2836.8730953200002</v>
      </c>
      <c r="BX15" s="7">
        <v>2037.4836812200001</v>
      </c>
      <c r="BY15" s="7">
        <v>18995.507237279999</v>
      </c>
      <c r="BZ15" s="7">
        <v>5530.7529653700003</v>
      </c>
      <c r="CA15" s="7">
        <v>1253612.1912618601</v>
      </c>
      <c r="CB15" s="7">
        <v>15577.365642639999</v>
      </c>
      <c r="CC15" s="7">
        <v>51744.818261569999</v>
      </c>
      <c r="CD15" s="7">
        <v>89280.801844650006</v>
      </c>
      <c r="CE15" s="7">
        <v>6533.2734697599999</v>
      </c>
      <c r="CF15" s="7">
        <v>39292.350187930002</v>
      </c>
      <c r="CG15" s="7">
        <v>3825.8023127900001</v>
      </c>
      <c r="CH15" s="7">
        <v>12004.17841681</v>
      </c>
      <c r="CI15" s="7">
        <v>65196.47780352</v>
      </c>
      <c r="CJ15" s="7">
        <v>165659.96282324</v>
      </c>
      <c r="CK15" s="7">
        <v>14363.24733539</v>
      </c>
      <c r="CL15" s="7">
        <v>1945.3363123500001</v>
      </c>
      <c r="CM15" s="7">
        <v>338.16263651000003</v>
      </c>
      <c r="CN15" s="7">
        <v>77.547791000000004</v>
      </c>
      <c r="CO15" s="7">
        <v>5288.2828963299999</v>
      </c>
      <c r="CP15" s="7">
        <v>1283.943399</v>
      </c>
      <c r="CQ15" s="7">
        <v>118.05760203</v>
      </c>
      <c r="CR15" s="7">
        <v>21616.255168349999</v>
      </c>
      <c r="CS15" s="7">
        <v>294321.02518649999</v>
      </c>
      <c r="CT15" s="7">
        <v>9411.58653529</v>
      </c>
      <c r="CU15" s="7">
        <v>1691.5955435599999</v>
      </c>
      <c r="CV15" s="7">
        <v>7079.7030533099996</v>
      </c>
      <c r="CW15" s="7">
        <v>10213.556</v>
      </c>
      <c r="CX15" s="7">
        <v>30552.817700709998</v>
      </c>
      <c r="CY15" s="7">
        <v>0</v>
      </c>
      <c r="CZ15" s="7">
        <v>0</v>
      </c>
      <c r="DA15" s="7">
        <v>0</v>
      </c>
      <c r="DB15" s="7">
        <v>1847.2307190399999</v>
      </c>
      <c r="DC15" s="7">
        <v>2303.8881596320002</v>
      </c>
      <c r="DD15" s="7">
        <v>133.17958551000001</v>
      </c>
      <c r="DE15" s="7">
        <v>869.18290853999997</v>
      </c>
      <c r="DF15" s="7">
        <v>2358.4332540199998</v>
      </c>
      <c r="DG15" s="7">
        <v>3564.3732851</v>
      </c>
      <c r="DH15" s="7">
        <v>5267.6012004000004</v>
      </c>
      <c r="DI15" s="7">
        <v>1980.4785451600001</v>
      </c>
      <c r="DJ15" s="7">
        <v>1299.06185067</v>
      </c>
      <c r="DK15" s="7">
        <v>1971.79492469</v>
      </c>
      <c r="DL15" s="7">
        <v>22508.56693642</v>
      </c>
      <c r="DM15" s="7">
        <v>399.05104770000003</v>
      </c>
      <c r="DN15" s="7">
        <v>172776.64624860001</v>
      </c>
      <c r="DO15" s="7">
        <v>38048.996503310002</v>
      </c>
      <c r="DP15" s="7">
        <v>69610.034958300006</v>
      </c>
      <c r="DQ15" s="7">
        <v>24865.151076940001</v>
      </c>
      <c r="DR15" s="7">
        <v>4876533.2459266633</v>
      </c>
      <c r="DS15" s="12"/>
      <c r="DT15" s="12"/>
    </row>
    <row r="16" spans="1:124" s="7" customFormat="1" x14ac:dyDescent="0.2">
      <c r="A16" s="4" t="s">
        <v>50</v>
      </c>
      <c r="B16" s="6">
        <v>8.7350101099999993</v>
      </c>
      <c r="C16" s="6">
        <v>2713.610404</v>
      </c>
      <c r="D16" s="6">
        <v>1510.2207119</v>
      </c>
      <c r="E16" s="6">
        <v>3146.3718921200002</v>
      </c>
      <c r="F16" s="6">
        <v>11425.2327174</v>
      </c>
      <c r="G16" s="6">
        <v>288.12575935000001</v>
      </c>
      <c r="H16" s="6">
        <v>496.87659280000003</v>
      </c>
      <c r="I16" s="6">
        <v>16720.85286983</v>
      </c>
      <c r="J16" s="7">
        <v>606.88512490000005</v>
      </c>
      <c r="K16" s="7">
        <v>12103.353114</v>
      </c>
      <c r="L16" s="7">
        <v>454.20329262000001</v>
      </c>
      <c r="M16" s="7">
        <v>2904.14211488</v>
      </c>
      <c r="N16" s="7">
        <v>0</v>
      </c>
      <c r="O16" s="7">
        <v>0</v>
      </c>
      <c r="P16" s="7">
        <v>268.18143142000002</v>
      </c>
      <c r="Q16" s="7">
        <v>84.367281340000005</v>
      </c>
      <c r="R16" s="7">
        <v>41.500433460000004</v>
      </c>
      <c r="S16" s="7">
        <v>11.864343</v>
      </c>
      <c r="T16" s="7">
        <v>229.25726693999999</v>
      </c>
      <c r="U16" s="7">
        <v>7020.7120956299996</v>
      </c>
      <c r="V16" s="7">
        <v>65.941926713000001</v>
      </c>
      <c r="W16" s="7">
        <v>139.66572801999999</v>
      </c>
      <c r="X16" s="7">
        <v>1402.83892952</v>
      </c>
      <c r="Y16" s="7">
        <v>468.81626216299998</v>
      </c>
      <c r="Z16" s="7">
        <v>167.55826522999999</v>
      </c>
      <c r="AA16" s="7">
        <v>366.34453926999998</v>
      </c>
      <c r="AB16" s="7">
        <v>2026.1833389999999</v>
      </c>
      <c r="AC16" s="7">
        <v>130.9522724</v>
      </c>
      <c r="AD16" s="7">
        <v>46.034496109000003</v>
      </c>
      <c r="AE16" s="7">
        <v>1958.69228241</v>
      </c>
      <c r="AF16" s="7">
        <v>488.57774000000001</v>
      </c>
      <c r="AG16" s="7">
        <v>37.921989000000004</v>
      </c>
      <c r="AH16" s="7">
        <v>1803.66639678</v>
      </c>
      <c r="AI16" s="7">
        <v>1.6498999999999999</v>
      </c>
      <c r="AJ16" s="7">
        <v>88.63857308</v>
      </c>
      <c r="AK16" s="7">
        <v>0.78044400000000003</v>
      </c>
      <c r="AL16" s="7">
        <v>9.1243625000000002</v>
      </c>
      <c r="AM16" s="7">
        <v>4.0449180589999996</v>
      </c>
      <c r="AN16" s="7">
        <v>2.7915136899999999</v>
      </c>
      <c r="AO16" s="7">
        <v>10.47911566</v>
      </c>
      <c r="AP16" s="7">
        <v>12.218122971</v>
      </c>
      <c r="AQ16" s="7">
        <v>65.089184000000003</v>
      </c>
      <c r="AR16" s="7">
        <v>1906.4471774000001</v>
      </c>
      <c r="AS16" s="7">
        <v>369.88130627999999</v>
      </c>
      <c r="AT16" s="7">
        <v>77.311526150000006</v>
      </c>
      <c r="AU16" s="7">
        <v>3959.6371205800001</v>
      </c>
      <c r="AV16" s="7">
        <v>8210.6299999999992</v>
      </c>
      <c r="AW16" s="7">
        <v>118.14513700000001</v>
      </c>
      <c r="AX16" s="7">
        <v>188.04804272999999</v>
      </c>
      <c r="AY16" s="7">
        <v>219.28692301999999</v>
      </c>
      <c r="AZ16" s="7">
        <v>1247.38653546</v>
      </c>
      <c r="BA16" s="7">
        <v>325.62844430000001</v>
      </c>
      <c r="BB16" s="7">
        <v>783.96521343999996</v>
      </c>
      <c r="BC16" s="7">
        <v>273.16380684000001</v>
      </c>
      <c r="BD16" s="7">
        <v>2171.306758872</v>
      </c>
      <c r="BE16" s="7">
        <v>3924.1529</v>
      </c>
      <c r="BF16" s="7">
        <v>888.43688151000003</v>
      </c>
      <c r="BG16" s="7">
        <v>447.32665059999999</v>
      </c>
      <c r="BH16" s="7">
        <v>896.67228301</v>
      </c>
      <c r="BI16" s="7">
        <v>10018.535023640001</v>
      </c>
      <c r="BJ16" s="7">
        <v>662.07382499000005</v>
      </c>
      <c r="BK16" s="7">
        <v>4272.8130981499999</v>
      </c>
      <c r="BL16" s="7">
        <v>22.750931000000001</v>
      </c>
      <c r="BM16" s="7">
        <v>16.466737999999999</v>
      </c>
      <c r="BN16" s="7">
        <v>896.95930312099995</v>
      </c>
      <c r="BO16" s="7">
        <v>20.30546867</v>
      </c>
      <c r="BP16" s="7">
        <v>953.92274350000002</v>
      </c>
      <c r="BQ16" s="7">
        <v>88.233079560999997</v>
      </c>
      <c r="BR16" s="7">
        <v>825.85877433999997</v>
      </c>
      <c r="BS16" s="7">
        <v>1196.207553</v>
      </c>
      <c r="BT16" s="7">
        <v>23842.1920856</v>
      </c>
      <c r="BU16" s="7">
        <v>3878.6634401599999</v>
      </c>
      <c r="BV16" s="7">
        <v>2983.6599995500001</v>
      </c>
      <c r="BW16" s="7">
        <v>380.46776979999999</v>
      </c>
      <c r="BX16" s="7">
        <v>269.24048599999998</v>
      </c>
      <c r="BY16" s="7">
        <v>2535.6313316400001</v>
      </c>
      <c r="BZ16" s="7">
        <v>805.95588760999999</v>
      </c>
      <c r="CA16" s="7">
        <v>112144.23519283</v>
      </c>
      <c r="CB16" s="7">
        <v>2054.1833190000002</v>
      </c>
      <c r="CC16" s="7">
        <v>6900.8814650000004</v>
      </c>
      <c r="CD16" s="7">
        <v>11920.37329974</v>
      </c>
      <c r="CE16" s="7">
        <v>878.83795466000004</v>
      </c>
      <c r="CF16" s="7">
        <v>5292.3550085799998</v>
      </c>
      <c r="CG16" s="7">
        <v>512.40578400000004</v>
      </c>
      <c r="CH16" s="7">
        <v>1607.5205149999999</v>
      </c>
      <c r="CI16" s="7">
        <v>9342.6587266400002</v>
      </c>
      <c r="CJ16" s="7">
        <v>22134.939984000001</v>
      </c>
      <c r="CK16" s="7">
        <v>1929.0929226999999</v>
      </c>
      <c r="CL16" s="7">
        <v>261.71019699999999</v>
      </c>
      <c r="CM16" s="7">
        <v>60.477527000000002</v>
      </c>
      <c r="CN16" s="7">
        <v>13.168179</v>
      </c>
      <c r="CO16" s="7">
        <v>910.24084505999997</v>
      </c>
      <c r="CP16" s="7">
        <v>211.66803999999999</v>
      </c>
      <c r="CQ16" s="7">
        <v>35.099103999999997</v>
      </c>
      <c r="CR16" s="7">
        <v>2869.9496926800002</v>
      </c>
      <c r="CS16" s="7">
        <v>25634.112818910002</v>
      </c>
      <c r="CT16" s="7">
        <v>1256.09957119</v>
      </c>
      <c r="CU16" s="7">
        <v>302.26833119999998</v>
      </c>
      <c r="CV16" s="7">
        <v>1278.0219261</v>
      </c>
      <c r="CW16" s="7">
        <v>1868.277</v>
      </c>
      <c r="CX16" s="7">
        <v>5593.3630603600004</v>
      </c>
      <c r="CY16" s="7">
        <v>19643.888900000002</v>
      </c>
      <c r="CZ16" s="7">
        <v>66492.678234000006</v>
      </c>
      <c r="DA16" s="7">
        <v>0</v>
      </c>
      <c r="DB16" s="7">
        <v>461.72228138000003</v>
      </c>
      <c r="DC16" s="7">
        <v>628.83379729000001</v>
      </c>
      <c r="DD16" s="7">
        <v>17.857952359999999</v>
      </c>
      <c r="DE16" s="7">
        <v>73.351613</v>
      </c>
      <c r="DF16" s="7">
        <v>430.33975721000002</v>
      </c>
      <c r="DG16" s="7">
        <v>645.44135457100003</v>
      </c>
      <c r="DH16" s="7">
        <v>948.13578571999994</v>
      </c>
      <c r="DI16" s="7">
        <v>356.48614161</v>
      </c>
      <c r="DJ16" s="7">
        <v>233.77835261999999</v>
      </c>
      <c r="DK16" s="7">
        <v>354.92308553999999</v>
      </c>
      <c r="DL16" s="7">
        <v>2954.250086</v>
      </c>
      <c r="DM16" s="7">
        <v>70.711333800000006</v>
      </c>
      <c r="DN16" s="7">
        <v>18487.893091329999</v>
      </c>
      <c r="DO16" s="7">
        <v>5267.458952</v>
      </c>
      <c r="DP16" s="7">
        <v>7436.3214687700001</v>
      </c>
      <c r="DQ16" s="7">
        <v>2313.4992874999998</v>
      </c>
      <c r="DR16" s="7">
        <v>526910.43894114997</v>
      </c>
      <c r="DS16" s="12"/>
      <c r="DT16" s="12"/>
    </row>
    <row r="17" spans="1:124" s="7" customFormat="1" x14ac:dyDescent="0.2">
      <c r="A17" s="4" t="s">
        <v>51</v>
      </c>
      <c r="B17" s="6">
        <v>2.1304659300000002</v>
      </c>
      <c r="C17" s="6">
        <v>0</v>
      </c>
      <c r="D17" s="6">
        <v>387.23116900000002</v>
      </c>
      <c r="E17" s="6">
        <v>806.76272902999995</v>
      </c>
      <c r="F17" s="6">
        <v>2933.0454204600001</v>
      </c>
      <c r="G17" s="6">
        <v>73.848479459999993</v>
      </c>
      <c r="H17" s="6">
        <v>127.40425810000001</v>
      </c>
      <c r="I17" s="6">
        <v>4286.9757075400003</v>
      </c>
      <c r="J17" s="7">
        <v>155.61157059999999</v>
      </c>
      <c r="K17" s="7">
        <v>3103.046198</v>
      </c>
      <c r="L17" s="7">
        <v>79.159928550000004</v>
      </c>
      <c r="M17" s="7">
        <v>785.94201461</v>
      </c>
      <c r="N17" s="7">
        <v>0</v>
      </c>
      <c r="O17" s="7">
        <v>0</v>
      </c>
      <c r="P17" s="7">
        <v>0</v>
      </c>
      <c r="Q17" s="7">
        <v>0</v>
      </c>
      <c r="R17" s="7">
        <v>0</v>
      </c>
      <c r="S17" s="7">
        <v>3.042138</v>
      </c>
      <c r="T17" s="7">
        <v>58.783971170000001</v>
      </c>
      <c r="U17" s="7">
        <v>1799.8955490000001</v>
      </c>
      <c r="V17" s="7">
        <v>16.898064531999999</v>
      </c>
      <c r="W17" s="7">
        <v>35.820890120000001</v>
      </c>
      <c r="X17" s="7">
        <v>445.58552638999998</v>
      </c>
      <c r="Y17" s="7">
        <v>0</v>
      </c>
      <c r="Z17" s="7">
        <v>42.963658529999996</v>
      </c>
      <c r="AA17" s="7">
        <v>93.938898390000006</v>
      </c>
      <c r="AB17" s="7">
        <v>0</v>
      </c>
      <c r="AC17" s="7">
        <v>32.719255349999997</v>
      </c>
      <c r="AD17" s="7">
        <v>16.152455011000001</v>
      </c>
      <c r="AE17" s="7">
        <v>502.35543940999997</v>
      </c>
      <c r="AF17" s="7">
        <v>0</v>
      </c>
      <c r="AG17" s="7">
        <v>9.7191379999999992</v>
      </c>
      <c r="AH17" s="7">
        <v>468.84136697999998</v>
      </c>
      <c r="AI17" s="7">
        <v>0.43280000000000002</v>
      </c>
      <c r="AJ17" s="7">
        <v>22.733188330000001</v>
      </c>
      <c r="AK17" s="7">
        <v>0.20799599999999999</v>
      </c>
      <c r="AL17" s="7">
        <v>2.3395801199999999</v>
      </c>
      <c r="AM17" s="7">
        <v>0.66045799999999999</v>
      </c>
      <c r="AN17" s="7">
        <v>0</v>
      </c>
      <c r="AO17" s="7">
        <v>2.0782492399999999</v>
      </c>
      <c r="AP17" s="7">
        <v>2.5332306199999999</v>
      </c>
      <c r="AQ17" s="7">
        <v>16.675709000000001</v>
      </c>
      <c r="AR17" s="7">
        <v>488.59666240000001</v>
      </c>
      <c r="AS17" s="7">
        <v>94.376862079999995</v>
      </c>
      <c r="AT17" s="7">
        <v>19.823468250000001</v>
      </c>
      <c r="AU17" s="7">
        <v>1015.28711258</v>
      </c>
      <c r="AV17" s="7">
        <v>2102.77</v>
      </c>
      <c r="AW17" s="7">
        <v>0</v>
      </c>
      <c r="AX17" s="7">
        <v>65.979053440000001</v>
      </c>
      <c r="AY17" s="7">
        <v>56.080873650000001</v>
      </c>
      <c r="AZ17" s="7">
        <v>319.79796950999997</v>
      </c>
      <c r="BA17" s="7">
        <v>81.761991829999999</v>
      </c>
      <c r="BB17" s="7">
        <v>0</v>
      </c>
      <c r="BC17" s="7">
        <v>70.042001040000002</v>
      </c>
      <c r="BD17" s="7">
        <v>0</v>
      </c>
      <c r="BE17" s="7">
        <v>0</v>
      </c>
      <c r="BF17" s="7">
        <v>227.48765804000001</v>
      </c>
      <c r="BG17" s="7">
        <v>114.9793607</v>
      </c>
      <c r="BH17" s="7">
        <v>229.84843961999999</v>
      </c>
      <c r="BI17" s="7">
        <v>2512.4951576399999</v>
      </c>
      <c r="BJ17" s="7">
        <v>118.29432767</v>
      </c>
      <c r="BK17" s="7">
        <v>0</v>
      </c>
      <c r="BL17" s="7">
        <v>5.8302449999999997</v>
      </c>
      <c r="BM17" s="7">
        <v>4.2148469999999998</v>
      </c>
      <c r="BN17" s="7">
        <v>229.95119105000001</v>
      </c>
      <c r="BO17" s="7">
        <v>0</v>
      </c>
      <c r="BP17" s="7">
        <v>332.79599966000001</v>
      </c>
      <c r="BQ17" s="7">
        <v>22.617023708000001</v>
      </c>
      <c r="BR17" s="7">
        <v>211.76031544</v>
      </c>
      <c r="BS17" s="7">
        <v>0</v>
      </c>
      <c r="BT17" s="7">
        <v>0.16313659999999999</v>
      </c>
      <c r="BU17" s="7">
        <v>0</v>
      </c>
      <c r="BV17" s="7">
        <v>0</v>
      </c>
      <c r="BW17" s="7">
        <v>0</v>
      </c>
      <c r="BX17" s="7">
        <v>0</v>
      </c>
      <c r="BY17" s="7">
        <v>0</v>
      </c>
      <c r="BZ17" s="7">
        <v>0</v>
      </c>
      <c r="CA17" s="7">
        <v>0</v>
      </c>
      <c r="CB17" s="7">
        <v>0</v>
      </c>
      <c r="CC17" s="7">
        <v>0</v>
      </c>
      <c r="CD17" s="7">
        <v>49.630955999999998</v>
      </c>
      <c r="CE17" s="7">
        <v>0</v>
      </c>
      <c r="CF17" s="7">
        <v>0</v>
      </c>
      <c r="CG17" s="7">
        <v>0</v>
      </c>
      <c r="CH17" s="7">
        <v>0</v>
      </c>
      <c r="CI17" s="7">
        <v>0</v>
      </c>
      <c r="CJ17" s="7">
        <v>0</v>
      </c>
      <c r="CK17" s="7">
        <v>0</v>
      </c>
      <c r="CL17" s="7">
        <v>0</v>
      </c>
      <c r="CM17" s="7">
        <v>15.480793999999999</v>
      </c>
      <c r="CN17" s="7">
        <v>3.3037359999999998</v>
      </c>
      <c r="CO17" s="7">
        <v>233.39508884</v>
      </c>
      <c r="CP17" s="7">
        <v>54.273856000000002</v>
      </c>
      <c r="CQ17" s="7">
        <v>0</v>
      </c>
      <c r="CR17" s="7">
        <v>0</v>
      </c>
      <c r="CS17" s="7">
        <v>0</v>
      </c>
      <c r="CT17" s="7">
        <v>0</v>
      </c>
      <c r="CU17" s="7">
        <v>77.504700729999996</v>
      </c>
      <c r="CV17" s="7">
        <v>311.69776927999999</v>
      </c>
      <c r="CW17" s="7">
        <v>478.9</v>
      </c>
      <c r="CX17" s="7">
        <v>1434.6223405600001</v>
      </c>
      <c r="CY17" s="7">
        <v>0</v>
      </c>
      <c r="CZ17" s="7">
        <v>0</v>
      </c>
      <c r="DA17" s="7">
        <v>0</v>
      </c>
      <c r="DB17" s="7">
        <v>118.40518965</v>
      </c>
      <c r="DC17" s="7">
        <v>107.8694447</v>
      </c>
      <c r="DD17" s="7">
        <v>0</v>
      </c>
      <c r="DE17" s="7">
        <v>0</v>
      </c>
      <c r="DF17" s="7">
        <v>110.13659411</v>
      </c>
      <c r="DG17" s="7">
        <v>165.50330353000001</v>
      </c>
      <c r="DH17" s="7">
        <v>243.11174507999999</v>
      </c>
      <c r="DI17" s="7">
        <v>91.406704610000006</v>
      </c>
      <c r="DJ17" s="7">
        <v>59.94317006</v>
      </c>
      <c r="DK17" s="7">
        <v>91.005921540000003</v>
      </c>
      <c r="DL17" s="7">
        <v>0</v>
      </c>
      <c r="DM17" s="7">
        <v>18.1639035</v>
      </c>
      <c r="DN17" s="7">
        <v>0</v>
      </c>
      <c r="DO17" s="7">
        <v>0</v>
      </c>
      <c r="DP17" s="7">
        <v>0</v>
      </c>
      <c r="DQ17" s="7">
        <v>0</v>
      </c>
      <c r="DR17" s="7">
        <v>37546.044418571</v>
      </c>
      <c r="DS17" s="12"/>
      <c r="DT17" s="12"/>
    </row>
    <row r="18" spans="1:124" s="7" customFormat="1" x14ac:dyDescent="0.2">
      <c r="A18" s="4" t="s">
        <v>52</v>
      </c>
      <c r="B18" s="6">
        <v>6.6045441800000004</v>
      </c>
      <c r="C18" s="6">
        <v>2713.610404</v>
      </c>
      <c r="D18" s="6">
        <v>1122.9895429000001</v>
      </c>
      <c r="E18" s="6">
        <v>2339.60916309</v>
      </c>
      <c r="F18" s="6">
        <v>8492.1872969399992</v>
      </c>
      <c r="G18" s="6">
        <v>214.27727988999999</v>
      </c>
      <c r="H18" s="6">
        <v>369.47233469999998</v>
      </c>
      <c r="I18" s="6">
        <v>12433.87716229</v>
      </c>
      <c r="J18" s="7">
        <v>451.2735543</v>
      </c>
      <c r="K18" s="7">
        <v>9000.3069159999995</v>
      </c>
      <c r="L18" s="7">
        <v>375.04336407</v>
      </c>
      <c r="M18" s="7">
        <v>2118.2001002699999</v>
      </c>
      <c r="N18" s="7">
        <v>0</v>
      </c>
      <c r="O18" s="7">
        <v>0</v>
      </c>
      <c r="P18" s="7">
        <v>268.18143142000002</v>
      </c>
      <c r="Q18" s="7">
        <v>84.367281340000005</v>
      </c>
      <c r="R18" s="7">
        <v>41.500433460000004</v>
      </c>
      <c r="S18" s="7">
        <v>8.8222050000000003</v>
      </c>
      <c r="T18" s="7">
        <v>170.47329576999999</v>
      </c>
      <c r="U18" s="7">
        <v>5220.8165466299997</v>
      </c>
      <c r="V18" s="7">
        <v>49.043862181000001</v>
      </c>
      <c r="W18" s="7">
        <v>103.8448379</v>
      </c>
      <c r="X18" s="7">
        <v>957.25340313000004</v>
      </c>
      <c r="Y18" s="7">
        <v>468.81626216299998</v>
      </c>
      <c r="Z18" s="7">
        <v>124.5946067</v>
      </c>
      <c r="AA18" s="7">
        <v>272.40564088000002</v>
      </c>
      <c r="AB18" s="7">
        <v>2026.1833389999999</v>
      </c>
      <c r="AC18" s="7">
        <v>98.233017050000001</v>
      </c>
      <c r="AD18" s="7">
        <v>29.882041097999998</v>
      </c>
      <c r="AE18" s="7">
        <v>1456.336843</v>
      </c>
      <c r="AF18" s="7">
        <v>488.57774000000001</v>
      </c>
      <c r="AG18" s="7">
        <v>28.202850999999999</v>
      </c>
      <c r="AH18" s="7">
        <v>1334.8250298</v>
      </c>
      <c r="AI18" s="7">
        <v>1.2171000000000001</v>
      </c>
      <c r="AJ18" s="7">
        <v>65.905384749999996</v>
      </c>
      <c r="AK18" s="7">
        <v>0.57244799999999996</v>
      </c>
      <c r="AL18" s="7">
        <v>6.7847823800000002</v>
      </c>
      <c r="AM18" s="7">
        <v>3.3844600589999998</v>
      </c>
      <c r="AN18" s="7">
        <v>2.7915136899999999</v>
      </c>
      <c r="AO18" s="7">
        <v>8.4008664199999998</v>
      </c>
      <c r="AP18" s="7">
        <v>9.6848923510000002</v>
      </c>
      <c r="AQ18" s="7">
        <v>48.413474999999998</v>
      </c>
      <c r="AR18" s="7">
        <v>1417.8505150000001</v>
      </c>
      <c r="AS18" s="7">
        <v>275.50444420000002</v>
      </c>
      <c r="AT18" s="7">
        <v>57.488057900000001</v>
      </c>
      <c r="AU18" s="7">
        <v>2944.3500079999999</v>
      </c>
      <c r="AV18" s="7">
        <v>6107.86</v>
      </c>
      <c r="AW18" s="7">
        <v>118.14513700000001</v>
      </c>
      <c r="AX18" s="7">
        <v>122.06898929</v>
      </c>
      <c r="AY18" s="7">
        <v>163.20604936999999</v>
      </c>
      <c r="AZ18" s="7">
        <v>927.58856594999997</v>
      </c>
      <c r="BA18" s="7">
        <v>243.86645247000001</v>
      </c>
      <c r="BB18" s="7">
        <v>783.96521343999996</v>
      </c>
      <c r="BC18" s="7">
        <v>203.1218058</v>
      </c>
      <c r="BD18" s="7">
        <v>2171.306758872</v>
      </c>
      <c r="BE18" s="7">
        <v>3924.1529</v>
      </c>
      <c r="BF18" s="7">
        <v>660.94922346999999</v>
      </c>
      <c r="BG18" s="7">
        <v>332.34728990000002</v>
      </c>
      <c r="BH18" s="7">
        <v>666.82384338999998</v>
      </c>
      <c r="BI18" s="7">
        <v>7506.0398660000001</v>
      </c>
      <c r="BJ18" s="7">
        <v>543.77949732000002</v>
      </c>
      <c r="BK18" s="7">
        <v>4272.8130981499999</v>
      </c>
      <c r="BL18" s="7">
        <v>16.920686</v>
      </c>
      <c r="BM18" s="7">
        <v>12.251891000000001</v>
      </c>
      <c r="BN18" s="7">
        <v>667.00811207100003</v>
      </c>
      <c r="BO18" s="7">
        <v>20.30546867</v>
      </c>
      <c r="BP18" s="7">
        <v>621.12674384000002</v>
      </c>
      <c r="BQ18" s="7">
        <v>65.616055853000006</v>
      </c>
      <c r="BR18" s="7">
        <v>614.09845889999997</v>
      </c>
      <c r="BS18" s="7">
        <v>1196.207553</v>
      </c>
      <c r="BT18" s="7">
        <v>23842.028949</v>
      </c>
      <c r="BU18" s="7">
        <v>3878.6634401599999</v>
      </c>
      <c r="BV18" s="7">
        <v>2983.6599995500001</v>
      </c>
      <c r="BW18" s="7">
        <v>380.46776979999999</v>
      </c>
      <c r="BX18" s="7">
        <v>269.24048599999998</v>
      </c>
      <c r="BY18" s="7">
        <v>2535.6313316400001</v>
      </c>
      <c r="BZ18" s="7">
        <v>805.95588760999999</v>
      </c>
      <c r="CA18" s="7">
        <v>112144.23519283</v>
      </c>
      <c r="CB18" s="7">
        <v>2054.1833190000002</v>
      </c>
      <c r="CC18" s="7">
        <v>6900.8814650000004</v>
      </c>
      <c r="CD18" s="7">
        <v>11870.742343739999</v>
      </c>
      <c r="CE18" s="7">
        <v>878.83795466000004</v>
      </c>
      <c r="CF18" s="7">
        <v>5292.3550085799998</v>
      </c>
      <c r="CG18" s="7">
        <v>512.40578400000004</v>
      </c>
      <c r="CH18" s="7">
        <v>1607.5205149999999</v>
      </c>
      <c r="CI18" s="7">
        <v>9342.6587266400002</v>
      </c>
      <c r="CJ18" s="7">
        <v>22134.939984000001</v>
      </c>
      <c r="CK18" s="7">
        <v>1929.0929226999999</v>
      </c>
      <c r="CL18" s="7">
        <v>261.71019699999999</v>
      </c>
      <c r="CM18" s="7">
        <v>44.996732999999999</v>
      </c>
      <c r="CN18" s="7">
        <v>9.8644429999999996</v>
      </c>
      <c r="CO18" s="7">
        <v>676.84575622</v>
      </c>
      <c r="CP18" s="7">
        <v>157.394184</v>
      </c>
      <c r="CQ18" s="7">
        <v>35.099103999999997</v>
      </c>
      <c r="CR18" s="7">
        <v>2869.9496926800002</v>
      </c>
      <c r="CS18" s="7">
        <v>25634.112818910002</v>
      </c>
      <c r="CT18" s="7">
        <v>1256.09957119</v>
      </c>
      <c r="CU18" s="7">
        <v>224.76363047000001</v>
      </c>
      <c r="CV18" s="7">
        <v>966.32415681999998</v>
      </c>
      <c r="CW18" s="7">
        <v>1389.377</v>
      </c>
      <c r="CX18" s="7">
        <v>4158.7407198000001</v>
      </c>
      <c r="CY18" s="7">
        <v>19643.888900000002</v>
      </c>
      <c r="CZ18" s="7">
        <v>66492.678234000006</v>
      </c>
      <c r="DA18" s="7">
        <v>0</v>
      </c>
      <c r="DB18" s="7">
        <v>343.31709173000002</v>
      </c>
      <c r="DC18" s="7">
        <v>520.96435258999998</v>
      </c>
      <c r="DD18" s="7">
        <v>17.857952359999999</v>
      </c>
      <c r="DE18" s="7">
        <v>73.351613</v>
      </c>
      <c r="DF18" s="7">
        <v>320.20316309999998</v>
      </c>
      <c r="DG18" s="7">
        <v>479.93805104099999</v>
      </c>
      <c r="DH18" s="7">
        <v>705.02404063999995</v>
      </c>
      <c r="DI18" s="7">
        <v>265.07943699999998</v>
      </c>
      <c r="DJ18" s="7">
        <v>173.83518255999999</v>
      </c>
      <c r="DK18" s="7">
        <v>263.91716400000001</v>
      </c>
      <c r="DL18" s="7">
        <v>2954.250086</v>
      </c>
      <c r="DM18" s="7">
        <v>52.547430300000002</v>
      </c>
      <c r="DN18" s="7">
        <v>18487.893091329999</v>
      </c>
      <c r="DO18" s="7">
        <v>5267.458952</v>
      </c>
      <c r="DP18" s="7">
        <v>7436.3214687700001</v>
      </c>
      <c r="DQ18" s="7">
        <v>2313.4992874999998</v>
      </c>
      <c r="DR18" s="7">
        <v>489364.39452257898</v>
      </c>
      <c r="DS18" s="12"/>
      <c r="DT18" s="12"/>
    </row>
    <row r="19" spans="1:124" s="7" customFormat="1" x14ac:dyDescent="0.2">
      <c r="A19" s="4" t="s">
        <v>53</v>
      </c>
      <c r="B19" s="6">
        <v>11.5206765</v>
      </c>
      <c r="C19" s="6">
        <v>16476.76637591</v>
      </c>
      <c r="D19" s="6">
        <v>2030.9609199500001</v>
      </c>
      <c r="E19" s="6">
        <v>29100.137127040001</v>
      </c>
      <c r="F19" s="6">
        <v>125693.18923533001</v>
      </c>
      <c r="G19" s="6">
        <v>1915.08519561</v>
      </c>
      <c r="H19" s="6">
        <v>6489.5147668999998</v>
      </c>
      <c r="I19" s="6">
        <v>157156.864133</v>
      </c>
      <c r="J19" s="7">
        <v>2221.7709226000002</v>
      </c>
      <c r="K19" s="7">
        <v>60410.86280789</v>
      </c>
      <c r="L19" s="7">
        <v>266.19874829999998</v>
      </c>
      <c r="M19" s="7">
        <v>10603.3680288122</v>
      </c>
      <c r="N19" s="7">
        <v>2443.3565950900002</v>
      </c>
      <c r="O19" s="7">
        <v>647264.97131088004</v>
      </c>
      <c r="P19" s="7">
        <v>448.75565501</v>
      </c>
      <c r="Q19" s="7">
        <v>1255.23681093</v>
      </c>
      <c r="R19" s="7">
        <v>66.327698519999998</v>
      </c>
      <c r="S19" s="7">
        <v>2.5986414199999999</v>
      </c>
      <c r="T19" s="7">
        <v>1527.91053446</v>
      </c>
      <c r="U19" s="7">
        <v>202446.512582339</v>
      </c>
      <c r="V19" s="7">
        <v>209.05082625700001</v>
      </c>
      <c r="W19" s="7">
        <v>100.55585449</v>
      </c>
      <c r="X19" s="7">
        <v>102691.58756755</v>
      </c>
      <c r="Y19" s="7">
        <v>1974.1563467999999</v>
      </c>
      <c r="Z19" s="7">
        <v>7.2181115800000004</v>
      </c>
      <c r="AA19" s="7">
        <v>3728.5648026200001</v>
      </c>
      <c r="AB19" s="7">
        <v>953.32164112999999</v>
      </c>
      <c r="AC19" s="7">
        <v>463.724908879</v>
      </c>
      <c r="AD19" s="7">
        <v>311.76068042100002</v>
      </c>
      <c r="AE19" s="7">
        <v>9541.7807795400004</v>
      </c>
      <c r="AF19" s="7">
        <v>376.41684816999998</v>
      </c>
      <c r="AG19" s="7">
        <v>54.974730710000003</v>
      </c>
      <c r="AH19" s="7">
        <v>40070.4023112</v>
      </c>
      <c r="AI19" s="7">
        <v>56.674199999999999</v>
      </c>
      <c r="AJ19" s="7">
        <v>258.23430752000002</v>
      </c>
      <c r="AK19" s="7">
        <v>0.66111721999999995</v>
      </c>
      <c r="AL19" s="7">
        <v>242.97937232000001</v>
      </c>
      <c r="AM19" s="7">
        <v>6.9762180899999997</v>
      </c>
      <c r="AN19" s="7">
        <v>2.3296499800000001</v>
      </c>
      <c r="AO19" s="7">
        <v>71.089718399999995</v>
      </c>
      <c r="AP19" s="7">
        <v>71.304194429000006</v>
      </c>
      <c r="AQ19" s="7">
        <v>124.387866</v>
      </c>
      <c r="AR19" s="7">
        <v>6156.5601869000002</v>
      </c>
      <c r="AS19" s="7">
        <v>667.51968009999996</v>
      </c>
      <c r="AT19" s="7">
        <v>976.71327552000002</v>
      </c>
      <c r="AU19" s="7">
        <v>3967.2164646000001</v>
      </c>
      <c r="AV19" s="7">
        <v>61521.21</v>
      </c>
      <c r="AW19" s="7">
        <v>1671.7342086399999</v>
      </c>
      <c r="AX19" s="7">
        <v>966.94584138000005</v>
      </c>
      <c r="AY19" s="7">
        <v>2077.47334671</v>
      </c>
      <c r="AZ19" s="7">
        <v>9824.1952886100007</v>
      </c>
      <c r="BA19" s="7">
        <v>3304.89671189</v>
      </c>
      <c r="BB19" s="7">
        <v>6979.6510740900003</v>
      </c>
      <c r="BC19" s="7">
        <v>764.47347504100003</v>
      </c>
      <c r="BD19" s="7">
        <v>23609.356292322002</v>
      </c>
      <c r="BE19" s="7">
        <v>24720.544999999998</v>
      </c>
      <c r="BF19" s="7">
        <v>1519.95019052</v>
      </c>
      <c r="BG19" s="7">
        <v>1762.8133899300001</v>
      </c>
      <c r="BH19" s="7">
        <v>3395.2907626900001</v>
      </c>
      <c r="BI19" s="7">
        <v>566619.73466637998</v>
      </c>
      <c r="BJ19" s="7">
        <v>670.19476344999998</v>
      </c>
      <c r="BK19" s="7">
        <v>4670.9991073700003</v>
      </c>
      <c r="BL19" s="7">
        <v>54.473503280000003</v>
      </c>
      <c r="BM19" s="7">
        <v>80.434369700000005</v>
      </c>
      <c r="BN19" s="7">
        <v>40464.446658840003</v>
      </c>
      <c r="BO19" s="7">
        <v>230.32915815999999</v>
      </c>
      <c r="BP19" s="7">
        <v>1753.4209163800001</v>
      </c>
      <c r="BQ19" s="7">
        <v>666.37124925700004</v>
      </c>
      <c r="BR19" s="7">
        <v>3155.5038852399998</v>
      </c>
      <c r="BS19" s="7">
        <v>9479.7511638880005</v>
      </c>
      <c r="BT19" s="7">
        <v>148076.80943274999</v>
      </c>
      <c r="BU19" s="7">
        <v>7919.6239260000002</v>
      </c>
      <c r="BV19" s="7">
        <v>8777.8636911899994</v>
      </c>
      <c r="BW19" s="7">
        <v>1502.5296151099999</v>
      </c>
      <c r="BX19" s="7">
        <v>1473.3200459699999</v>
      </c>
      <c r="BY19" s="7">
        <v>9191.2339995099992</v>
      </c>
      <c r="BZ19" s="7">
        <v>1468.5593538999999</v>
      </c>
      <c r="CA19" s="7">
        <v>39560.873392920003</v>
      </c>
      <c r="CB19" s="7">
        <v>7097.6756531399997</v>
      </c>
      <c r="CC19" s="7">
        <v>33060.472374489997</v>
      </c>
      <c r="CD19" s="7">
        <v>41877.858506509998</v>
      </c>
      <c r="CE19" s="7">
        <v>1407.61981173</v>
      </c>
      <c r="CF19" s="7">
        <v>25786.540772209999</v>
      </c>
      <c r="CG19" s="7">
        <v>845.46604969999999</v>
      </c>
      <c r="CH19" s="7">
        <v>5673.94180151</v>
      </c>
      <c r="CI19" s="7">
        <v>31425.73734019</v>
      </c>
      <c r="CJ19" s="7">
        <v>40851.2919052</v>
      </c>
      <c r="CK19" s="7">
        <v>7046.2445246400002</v>
      </c>
      <c r="CL19" s="7">
        <v>486.42681375000001</v>
      </c>
      <c r="CM19" s="7">
        <v>98.287274999999994</v>
      </c>
      <c r="CN19" s="7">
        <v>36.026907000000001</v>
      </c>
      <c r="CO19" s="7">
        <v>4723.21248827</v>
      </c>
      <c r="CP19" s="7">
        <v>1987.7899769999999</v>
      </c>
      <c r="CQ19" s="7">
        <v>7.5289906699999998</v>
      </c>
      <c r="CR19" s="7">
        <v>15589.236168760001</v>
      </c>
      <c r="CS19" s="7">
        <v>42800.135977389997</v>
      </c>
      <c r="CT19" s="7">
        <v>2227.9507927099999</v>
      </c>
      <c r="CU19" s="7">
        <v>1987.9445087399999</v>
      </c>
      <c r="CV19" s="7">
        <v>6476.5552887029999</v>
      </c>
      <c r="CW19" s="7">
        <v>23048.008000000002</v>
      </c>
      <c r="CX19" s="7">
        <v>1444335.2258452901</v>
      </c>
      <c r="CY19" s="7">
        <v>5873.1464999999998</v>
      </c>
      <c r="CZ19" s="7">
        <v>0</v>
      </c>
      <c r="DA19" s="7">
        <v>6947.0274750999997</v>
      </c>
      <c r="DB19" s="7">
        <v>1644.50857866</v>
      </c>
      <c r="DC19" s="7">
        <v>1425.0260516400001</v>
      </c>
      <c r="DD19" s="7">
        <v>377.57463697999998</v>
      </c>
      <c r="DE19" s="7">
        <v>329.01098330999997</v>
      </c>
      <c r="DF19" s="7">
        <v>3129.47535724</v>
      </c>
      <c r="DG19" s="7">
        <v>4744.8725237600001</v>
      </c>
      <c r="DH19" s="7">
        <v>3584.0477021500001</v>
      </c>
      <c r="DI19" s="7">
        <v>1803.90877894</v>
      </c>
      <c r="DJ19" s="7">
        <v>1859.86434229</v>
      </c>
      <c r="DK19" s="7">
        <v>1919.5954248600001</v>
      </c>
      <c r="DL19" s="7">
        <v>6575.8260564399998</v>
      </c>
      <c r="DM19" s="7">
        <v>263.78722590000001</v>
      </c>
      <c r="DN19" s="7">
        <v>20001.139012740001</v>
      </c>
      <c r="DO19" s="7">
        <v>6707.0873712499997</v>
      </c>
      <c r="DP19" s="7">
        <v>7032.0019820199996</v>
      </c>
      <c r="DQ19" s="7">
        <v>2828.1271365600001</v>
      </c>
      <c r="DR19" s="7">
        <v>4667864.8838204788</v>
      </c>
      <c r="DS19" s="12"/>
      <c r="DT19" s="12"/>
    </row>
    <row r="20" spans="1:124" s="12" customFormat="1" x14ac:dyDescent="0.2">
      <c r="A20" s="10" t="s">
        <v>54</v>
      </c>
      <c r="B20" s="11">
        <v>0</v>
      </c>
      <c r="C20" s="11">
        <v>0</v>
      </c>
      <c r="D20" s="11">
        <v>0</v>
      </c>
      <c r="E20" s="11">
        <v>106451.09546464001</v>
      </c>
      <c r="F20" s="11">
        <v>103363.02938019999</v>
      </c>
      <c r="G20" s="11">
        <v>0</v>
      </c>
      <c r="H20" s="11">
        <v>2768.6440149999999</v>
      </c>
      <c r="I20" s="11">
        <v>156545.71813150001</v>
      </c>
      <c r="J20" s="12">
        <v>0</v>
      </c>
      <c r="K20" s="12">
        <v>115242.34325585001</v>
      </c>
      <c r="L20" s="12">
        <v>0</v>
      </c>
      <c r="M20" s="12">
        <v>0</v>
      </c>
      <c r="N20" s="12">
        <v>11292.428138789999</v>
      </c>
      <c r="O20" s="12">
        <v>7216.3590216499997</v>
      </c>
      <c r="P20" s="12">
        <v>0</v>
      </c>
      <c r="Q20" s="12">
        <v>0</v>
      </c>
      <c r="R20" s="12">
        <v>0</v>
      </c>
      <c r="S20" s="12">
        <v>0</v>
      </c>
      <c r="T20" s="12">
        <v>0</v>
      </c>
      <c r="U20" s="12">
        <v>11610.114610793</v>
      </c>
      <c r="V20" s="12">
        <v>0</v>
      </c>
      <c r="W20" s="12">
        <v>0</v>
      </c>
      <c r="X20" s="12">
        <v>271.25760138999999</v>
      </c>
      <c r="Y20" s="12">
        <v>0</v>
      </c>
      <c r="Z20" s="12">
        <v>0</v>
      </c>
      <c r="AA20" s="12">
        <v>2.1533307000000002</v>
      </c>
      <c r="AB20" s="12">
        <v>0</v>
      </c>
      <c r="AC20" s="12">
        <v>0.47791135000000001</v>
      </c>
      <c r="AD20" s="12">
        <v>0</v>
      </c>
      <c r="AE20" s="12">
        <v>0</v>
      </c>
      <c r="AF20" s="12">
        <v>0</v>
      </c>
      <c r="AG20" s="12">
        <v>0</v>
      </c>
      <c r="AH20" s="12">
        <v>6110.3291366100002</v>
      </c>
      <c r="AI20" s="12">
        <v>0</v>
      </c>
      <c r="AJ20" s="12">
        <v>22.715130309999999</v>
      </c>
      <c r="AK20" s="12">
        <v>0</v>
      </c>
      <c r="AL20" s="12">
        <v>0</v>
      </c>
      <c r="AM20" s="12">
        <v>0</v>
      </c>
      <c r="AN20" s="12">
        <v>0</v>
      </c>
      <c r="AO20" s="12">
        <v>0</v>
      </c>
      <c r="AP20" s="12">
        <v>0</v>
      </c>
      <c r="AQ20" s="12">
        <v>0</v>
      </c>
      <c r="AR20" s="12">
        <v>0</v>
      </c>
      <c r="AS20" s="12">
        <v>4.5920280000000001E-2</v>
      </c>
      <c r="AT20" s="12">
        <v>0</v>
      </c>
      <c r="AU20" s="12">
        <v>0</v>
      </c>
      <c r="AV20" s="12">
        <v>4989.16</v>
      </c>
      <c r="AW20" s="12">
        <v>5.2791379100000002</v>
      </c>
      <c r="AX20" s="12">
        <v>0</v>
      </c>
      <c r="AY20" s="12">
        <v>0</v>
      </c>
      <c r="AZ20" s="12">
        <v>0</v>
      </c>
      <c r="BA20" s="12">
        <v>0</v>
      </c>
      <c r="BB20" s="12">
        <v>0</v>
      </c>
      <c r="BC20" s="12">
        <v>0</v>
      </c>
      <c r="BD20" s="12">
        <v>121.985375703</v>
      </c>
      <c r="BE20" s="12">
        <v>0</v>
      </c>
      <c r="BF20" s="12">
        <v>0</v>
      </c>
      <c r="BG20" s="12">
        <v>0</v>
      </c>
      <c r="BH20" s="12">
        <v>0</v>
      </c>
      <c r="BI20" s="12">
        <v>1329.2513989500001</v>
      </c>
      <c r="BJ20" s="12">
        <v>191.547</v>
      </c>
      <c r="BK20" s="12">
        <v>118.46436004500001</v>
      </c>
      <c r="BL20" s="12">
        <v>0</v>
      </c>
      <c r="BM20" s="12">
        <v>0</v>
      </c>
      <c r="BN20" s="12">
        <v>2078.9050807600001</v>
      </c>
      <c r="BO20" s="12">
        <v>0</v>
      </c>
      <c r="BP20" s="12">
        <v>1746.7219009400001</v>
      </c>
      <c r="BQ20" s="12">
        <v>0</v>
      </c>
      <c r="BR20" s="12">
        <v>0</v>
      </c>
      <c r="BS20" s="12">
        <v>0</v>
      </c>
      <c r="BT20" s="12">
        <v>6491.3693883799997</v>
      </c>
      <c r="BU20" s="12">
        <v>0</v>
      </c>
      <c r="BV20" s="12">
        <v>0</v>
      </c>
      <c r="BW20" s="12">
        <v>0</v>
      </c>
      <c r="BX20" s="12">
        <v>0</v>
      </c>
      <c r="BY20" s="12">
        <v>0</v>
      </c>
      <c r="BZ20" s="12">
        <v>0</v>
      </c>
      <c r="CA20" s="12">
        <v>0</v>
      </c>
      <c r="CB20" s="12">
        <v>0</v>
      </c>
      <c r="CC20" s="12">
        <v>0</v>
      </c>
      <c r="CD20" s="12">
        <v>0</v>
      </c>
      <c r="CE20" s="12">
        <v>0</v>
      </c>
      <c r="CF20" s="12">
        <v>8189.7792717900002</v>
      </c>
      <c r="CG20" s="12">
        <v>0</v>
      </c>
      <c r="CH20" s="12">
        <v>0</v>
      </c>
      <c r="CI20" s="12">
        <v>0</v>
      </c>
      <c r="CJ20" s="12">
        <v>0</v>
      </c>
      <c r="CK20" s="12">
        <v>0</v>
      </c>
      <c r="CL20" s="12">
        <v>0</v>
      </c>
      <c r="CM20" s="12">
        <v>0</v>
      </c>
      <c r="CN20" s="12">
        <v>0.75495900000000005</v>
      </c>
      <c r="CO20" s="12">
        <v>0</v>
      </c>
      <c r="CP20" s="12">
        <v>0</v>
      </c>
      <c r="CQ20" s="12">
        <v>0</v>
      </c>
      <c r="CR20" s="12">
        <v>0</v>
      </c>
      <c r="CS20" s="12">
        <v>0</v>
      </c>
      <c r="CT20" s="12">
        <v>0</v>
      </c>
      <c r="CU20" s="12">
        <v>0</v>
      </c>
      <c r="CV20" s="12">
        <v>56.457946489999998</v>
      </c>
      <c r="CW20" s="12">
        <v>0</v>
      </c>
      <c r="CX20" s="12">
        <v>9809.4052267499992</v>
      </c>
      <c r="CY20" s="12">
        <v>0</v>
      </c>
      <c r="CZ20" s="12">
        <v>0</v>
      </c>
      <c r="DA20" s="12">
        <v>1893030.07225478</v>
      </c>
      <c r="DB20" s="12">
        <v>0</v>
      </c>
      <c r="DC20" s="12">
        <v>0</v>
      </c>
      <c r="DD20" s="12">
        <v>6.8996618500000002</v>
      </c>
      <c r="DE20" s="12">
        <v>0</v>
      </c>
      <c r="DF20" s="12">
        <v>0</v>
      </c>
      <c r="DG20" s="12">
        <v>0</v>
      </c>
      <c r="DH20" s="12">
        <v>0</v>
      </c>
      <c r="DI20" s="12">
        <v>0</v>
      </c>
      <c r="DJ20" s="12">
        <v>0</v>
      </c>
      <c r="DK20" s="12">
        <v>0</v>
      </c>
      <c r="DL20" s="12">
        <v>0</v>
      </c>
      <c r="DM20" s="12">
        <v>24.477661000000001</v>
      </c>
      <c r="DN20" s="12">
        <v>55.720858049999997</v>
      </c>
      <c r="DO20" s="12">
        <v>0</v>
      </c>
      <c r="DP20" s="12">
        <v>8.0573699999999995E-3</v>
      </c>
      <c r="DQ20" s="12">
        <v>766.13287920000005</v>
      </c>
      <c r="DR20" s="12">
        <v>2650959.1634680312</v>
      </c>
    </row>
    <row r="21" spans="1:124" s="12" customFormat="1" x14ac:dyDescent="0.2">
      <c r="A21" s="10" t="s">
        <v>55</v>
      </c>
      <c r="B21" s="11">
        <v>0</v>
      </c>
      <c r="C21" s="11">
        <v>0</v>
      </c>
      <c r="D21" s="11">
        <v>0</v>
      </c>
      <c r="E21" s="11">
        <v>106191.72538382</v>
      </c>
      <c r="F21" s="11">
        <v>99589.131520769995</v>
      </c>
      <c r="G21" s="11">
        <v>0</v>
      </c>
      <c r="H21" s="11">
        <v>2768.6440149999999</v>
      </c>
      <c r="I21" s="11">
        <v>132135.63987536999</v>
      </c>
      <c r="J21" s="12">
        <v>0</v>
      </c>
      <c r="K21" s="12">
        <v>115144.478277</v>
      </c>
      <c r="L21" s="12">
        <v>0</v>
      </c>
      <c r="M21" s="12">
        <v>0</v>
      </c>
      <c r="N21" s="12">
        <v>11292.428138789999</v>
      </c>
      <c r="O21" s="12">
        <v>3971.2171009499998</v>
      </c>
      <c r="P21" s="12">
        <v>0</v>
      </c>
      <c r="Q21" s="12">
        <v>0</v>
      </c>
      <c r="R21" s="12">
        <v>0</v>
      </c>
      <c r="S21" s="12">
        <v>0</v>
      </c>
      <c r="T21" s="12">
        <v>0</v>
      </c>
      <c r="U21" s="12">
        <v>10844.639663259</v>
      </c>
      <c r="V21" s="12">
        <v>0</v>
      </c>
      <c r="W21" s="12">
        <v>0</v>
      </c>
      <c r="X21" s="12">
        <v>271.25760138999999</v>
      </c>
      <c r="Y21" s="12">
        <v>0</v>
      </c>
      <c r="Z21" s="12">
        <v>0</v>
      </c>
      <c r="AA21" s="12">
        <v>2.1533307000000002</v>
      </c>
      <c r="AB21" s="12">
        <v>0</v>
      </c>
      <c r="AC21" s="12">
        <v>0.47791135000000001</v>
      </c>
      <c r="AD21" s="12">
        <v>0</v>
      </c>
      <c r="AE21" s="12">
        <v>0</v>
      </c>
      <c r="AF21" s="12">
        <v>0</v>
      </c>
      <c r="AG21" s="12">
        <v>0</v>
      </c>
      <c r="AH21" s="12">
        <v>6110.3291366100002</v>
      </c>
      <c r="AI21" s="12">
        <v>0</v>
      </c>
      <c r="AJ21" s="12">
        <v>22.715130309999999</v>
      </c>
      <c r="AK21" s="12">
        <v>0</v>
      </c>
      <c r="AL21" s="12">
        <v>0</v>
      </c>
      <c r="AM21" s="12">
        <v>0</v>
      </c>
      <c r="AN21" s="12">
        <v>0</v>
      </c>
      <c r="AO21" s="12">
        <v>0</v>
      </c>
      <c r="AP21" s="12">
        <v>0</v>
      </c>
      <c r="AQ21" s="12">
        <v>0</v>
      </c>
      <c r="AR21" s="12">
        <v>0</v>
      </c>
      <c r="AS21" s="12">
        <v>4.5920280000000001E-2</v>
      </c>
      <c r="AT21" s="12">
        <v>0</v>
      </c>
      <c r="AU21" s="12">
        <v>0</v>
      </c>
      <c r="AV21" s="12">
        <v>947.89</v>
      </c>
      <c r="AW21" s="12">
        <v>5.2791379100000002</v>
      </c>
      <c r="AX21" s="12">
        <v>0</v>
      </c>
      <c r="AY21" s="12">
        <v>0</v>
      </c>
      <c r="AZ21" s="12">
        <v>0</v>
      </c>
      <c r="BA21" s="12">
        <v>0</v>
      </c>
      <c r="BB21" s="12">
        <v>0</v>
      </c>
      <c r="BC21" s="12">
        <v>0</v>
      </c>
      <c r="BD21" s="12">
        <v>121.985375703</v>
      </c>
      <c r="BE21" s="12">
        <v>0</v>
      </c>
      <c r="BF21" s="12">
        <v>0</v>
      </c>
      <c r="BG21" s="12">
        <v>0</v>
      </c>
      <c r="BH21" s="12">
        <v>0</v>
      </c>
      <c r="BI21" s="12">
        <v>1329.2513989500001</v>
      </c>
      <c r="BJ21" s="12">
        <v>191.547</v>
      </c>
      <c r="BK21" s="12">
        <v>118.46436004500001</v>
      </c>
      <c r="BL21" s="12">
        <v>0</v>
      </c>
      <c r="BM21" s="12">
        <v>0</v>
      </c>
      <c r="BN21" s="12">
        <v>2078.9050807600001</v>
      </c>
      <c r="BO21" s="12">
        <v>0</v>
      </c>
      <c r="BP21" s="12">
        <v>1746.7219009400001</v>
      </c>
      <c r="BQ21" s="12">
        <v>0</v>
      </c>
      <c r="BR21" s="12">
        <v>0</v>
      </c>
      <c r="BS21" s="12">
        <v>0</v>
      </c>
      <c r="BT21" s="12">
        <v>6215.7727239400001</v>
      </c>
      <c r="BU21" s="12">
        <v>0</v>
      </c>
      <c r="BV21" s="12">
        <v>0</v>
      </c>
      <c r="BW21" s="12">
        <v>0</v>
      </c>
      <c r="BX21" s="12">
        <v>0</v>
      </c>
      <c r="BY21" s="12">
        <v>0</v>
      </c>
      <c r="BZ21" s="12">
        <v>0</v>
      </c>
      <c r="CA21" s="12">
        <v>0</v>
      </c>
      <c r="CB21" s="12">
        <v>0</v>
      </c>
      <c r="CC21" s="12">
        <v>0</v>
      </c>
      <c r="CD21" s="12">
        <v>0</v>
      </c>
      <c r="CE21" s="12">
        <v>0</v>
      </c>
      <c r="CF21" s="12">
        <v>65.459274789999995</v>
      </c>
      <c r="CG21" s="12">
        <v>0</v>
      </c>
      <c r="CH21" s="12">
        <v>0</v>
      </c>
      <c r="CI21" s="12">
        <v>0</v>
      </c>
      <c r="CJ21" s="12">
        <v>0</v>
      </c>
      <c r="CK21" s="12">
        <v>0</v>
      </c>
      <c r="CL21" s="12">
        <v>0</v>
      </c>
      <c r="CM21" s="12">
        <v>0</v>
      </c>
      <c r="CN21" s="12">
        <v>0.75495900000000005</v>
      </c>
      <c r="CO21" s="12">
        <v>0</v>
      </c>
      <c r="CP21" s="12">
        <v>0</v>
      </c>
      <c r="CQ21" s="12">
        <v>0</v>
      </c>
      <c r="CR21" s="12">
        <v>0</v>
      </c>
      <c r="CS21" s="12">
        <v>0</v>
      </c>
      <c r="CT21" s="12">
        <v>0</v>
      </c>
      <c r="CU21" s="12">
        <v>0</v>
      </c>
      <c r="CV21" s="12">
        <v>56.457946489999998</v>
      </c>
      <c r="CW21" s="12">
        <v>0</v>
      </c>
      <c r="CX21" s="12">
        <v>9587.6392901199997</v>
      </c>
      <c r="CY21" s="12">
        <v>0</v>
      </c>
      <c r="CZ21" s="12">
        <v>0</v>
      </c>
      <c r="DA21" s="12">
        <v>1649557.81518321</v>
      </c>
      <c r="DB21" s="12">
        <v>0</v>
      </c>
      <c r="DC21" s="12">
        <v>0</v>
      </c>
      <c r="DD21" s="12">
        <v>6.8996618500000002</v>
      </c>
      <c r="DE21" s="12">
        <v>0</v>
      </c>
      <c r="DF21" s="12">
        <v>0</v>
      </c>
      <c r="DG21" s="12">
        <v>0</v>
      </c>
      <c r="DH21" s="12">
        <v>0</v>
      </c>
      <c r="DI21" s="12">
        <v>0</v>
      </c>
      <c r="DJ21" s="12">
        <v>0</v>
      </c>
      <c r="DK21" s="12">
        <v>0</v>
      </c>
      <c r="DL21" s="12">
        <v>0</v>
      </c>
      <c r="DM21" s="12">
        <v>24.477661000000001</v>
      </c>
      <c r="DN21" s="12">
        <v>55.720858049999997</v>
      </c>
      <c r="DO21" s="12">
        <v>0</v>
      </c>
      <c r="DP21" s="12">
        <v>8.0573699999999995E-3</v>
      </c>
      <c r="DQ21" s="12">
        <v>766.13287920000005</v>
      </c>
      <c r="DR21" s="12">
        <v>2331597.910754927</v>
      </c>
    </row>
    <row r="22" spans="1:124" s="7" customFormat="1" x14ac:dyDescent="0.2">
      <c r="A22" s="4" t="s">
        <v>44</v>
      </c>
      <c r="B22" s="6">
        <v>0</v>
      </c>
      <c r="C22" s="6">
        <v>0</v>
      </c>
      <c r="D22" s="6">
        <v>0</v>
      </c>
      <c r="E22" s="6">
        <v>0</v>
      </c>
      <c r="F22" s="6">
        <v>42527.561376999998</v>
      </c>
      <c r="G22" s="6">
        <v>0</v>
      </c>
      <c r="H22" s="6">
        <v>0</v>
      </c>
      <c r="I22" s="6">
        <v>128886.53439432</v>
      </c>
      <c r="J22" s="7">
        <v>0</v>
      </c>
      <c r="K22" s="7">
        <v>29513.870136000001</v>
      </c>
      <c r="L22" s="7">
        <v>0</v>
      </c>
      <c r="M22" s="7">
        <v>0</v>
      </c>
      <c r="N22" s="7">
        <v>0</v>
      </c>
      <c r="O22" s="7">
        <v>0</v>
      </c>
      <c r="P22" s="7">
        <v>0</v>
      </c>
      <c r="Q22" s="7">
        <v>0</v>
      </c>
      <c r="R22" s="7">
        <v>0</v>
      </c>
      <c r="S22" s="7">
        <v>0</v>
      </c>
      <c r="T22" s="7">
        <v>0</v>
      </c>
      <c r="U22" s="7">
        <v>8661.8246001389998</v>
      </c>
      <c r="V22" s="7">
        <v>0</v>
      </c>
      <c r="W22" s="7">
        <v>0</v>
      </c>
      <c r="X22" s="7">
        <v>0</v>
      </c>
      <c r="Y22" s="7">
        <v>0</v>
      </c>
      <c r="Z22" s="7">
        <v>0</v>
      </c>
      <c r="AA22" s="7">
        <v>1.69703403</v>
      </c>
      <c r="AB22" s="7">
        <v>0</v>
      </c>
      <c r="AC22" s="7">
        <v>0.47791135000000001</v>
      </c>
      <c r="AD22" s="7">
        <v>0</v>
      </c>
      <c r="AE22" s="7">
        <v>0</v>
      </c>
      <c r="AF22" s="7">
        <v>0</v>
      </c>
      <c r="AG22" s="7">
        <v>0</v>
      </c>
      <c r="AH22" s="7">
        <v>6029.89895669</v>
      </c>
      <c r="AI22" s="7">
        <v>0</v>
      </c>
      <c r="AJ22" s="7">
        <v>0</v>
      </c>
      <c r="AK22" s="7">
        <v>0</v>
      </c>
      <c r="AL22" s="7">
        <v>0</v>
      </c>
      <c r="AM22" s="7">
        <v>0</v>
      </c>
      <c r="AN22" s="7">
        <v>0</v>
      </c>
      <c r="AO22" s="7">
        <v>0</v>
      </c>
      <c r="AP22" s="7">
        <v>0</v>
      </c>
      <c r="AQ22" s="7">
        <v>0</v>
      </c>
      <c r="AR22" s="7">
        <v>0</v>
      </c>
      <c r="AS22" s="7">
        <v>0</v>
      </c>
      <c r="AT22" s="7">
        <v>0</v>
      </c>
      <c r="AU22" s="7">
        <v>0</v>
      </c>
      <c r="AV22" s="7">
        <v>917.02</v>
      </c>
      <c r="AW22" s="7">
        <v>0</v>
      </c>
      <c r="AX22" s="7">
        <v>0</v>
      </c>
      <c r="AY22" s="7">
        <v>0</v>
      </c>
      <c r="AZ22" s="7">
        <v>0</v>
      </c>
      <c r="BA22" s="7">
        <v>0</v>
      </c>
      <c r="BB22" s="7">
        <v>0</v>
      </c>
      <c r="BC22" s="7">
        <v>0</v>
      </c>
      <c r="BD22" s="7">
        <v>0</v>
      </c>
      <c r="BE22" s="7">
        <v>0</v>
      </c>
      <c r="BF22" s="7">
        <v>0</v>
      </c>
      <c r="BG22" s="7">
        <v>0</v>
      </c>
      <c r="BH22" s="7">
        <v>0</v>
      </c>
      <c r="BI22" s="7">
        <v>0</v>
      </c>
      <c r="BJ22" s="7">
        <v>0</v>
      </c>
      <c r="BK22" s="7">
        <v>118.46436004500001</v>
      </c>
      <c r="BL22" s="7">
        <v>0</v>
      </c>
      <c r="BM22" s="7">
        <v>0</v>
      </c>
      <c r="BN22" s="7">
        <v>1040.6943892700001</v>
      </c>
      <c r="BO22" s="7">
        <v>0</v>
      </c>
      <c r="BP22" s="7">
        <v>23.96856459</v>
      </c>
      <c r="BQ22" s="7">
        <v>0</v>
      </c>
      <c r="BR22" s="7">
        <v>0</v>
      </c>
      <c r="BS22" s="7">
        <v>0</v>
      </c>
      <c r="BT22" s="7">
        <v>3318.6296055399998</v>
      </c>
      <c r="BU22" s="7">
        <v>0</v>
      </c>
      <c r="BV22" s="7">
        <v>0</v>
      </c>
      <c r="BW22" s="7">
        <v>0</v>
      </c>
      <c r="BX22" s="7">
        <v>0</v>
      </c>
      <c r="BY22" s="7">
        <v>0</v>
      </c>
      <c r="BZ22" s="7">
        <v>0</v>
      </c>
      <c r="CA22" s="7">
        <v>0</v>
      </c>
      <c r="CB22" s="7">
        <v>0</v>
      </c>
      <c r="CC22" s="7">
        <v>0</v>
      </c>
      <c r="CD22" s="7">
        <v>0</v>
      </c>
      <c r="CE22" s="7">
        <v>0</v>
      </c>
      <c r="CF22" s="7">
        <v>65.459274789999995</v>
      </c>
      <c r="CG22" s="7">
        <v>0</v>
      </c>
      <c r="CH22" s="7">
        <v>0</v>
      </c>
      <c r="CI22" s="7">
        <v>0</v>
      </c>
      <c r="CJ22" s="7">
        <v>0</v>
      </c>
      <c r="CK22" s="7">
        <v>0</v>
      </c>
      <c r="CL22" s="7">
        <v>0</v>
      </c>
      <c r="CM22" s="7">
        <v>0</v>
      </c>
      <c r="CN22" s="7">
        <v>0</v>
      </c>
      <c r="CO22" s="7">
        <v>0</v>
      </c>
      <c r="CP22" s="7">
        <v>0</v>
      </c>
      <c r="CQ22" s="7">
        <v>0</v>
      </c>
      <c r="CR22" s="7">
        <v>0</v>
      </c>
      <c r="CS22" s="7">
        <v>0</v>
      </c>
      <c r="CT22" s="7">
        <v>0</v>
      </c>
      <c r="CU22" s="7">
        <v>0</v>
      </c>
      <c r="CV22" s="7">
        <v>0</v>
      </c>
      <c r="CW22" s="7">
        <v>0</v>
      </c>
      <c r="CX22" s="7">
        <v>0</v>
      </c>
      <c r="CY22" s="7">
        <v>0</v>
      </c>
      <c r="CZ22" s="7">
        <v>0</v>
      </c>
      <c r="DA22" s="7">
        <v>0</v>
      </c>
      <c r="DB22" s="7">
        <v>0</v>
      </c>
      <c r="DC22" s="7">
        <v>0</v>
      </c>
      <c r="DD22" s="7">
        <v>0</v>
      </c>
      <c r="DE22" s="7">
        <v>0</v>
      </c>
      <c r="DF22" s="7">
        <v>0</v>
      </c>
      <c r="DG22" s="7">
        <v>0</v>
      </c>
      <c r="DH22" s="7">
        <v>0</v>
      </c>
      <c r="DI22" s="7">
        <v>0</v>
      </c>
      <c r="DJ22" s="7">
        <v>0</v>
      </c>
      <c r="DK22" s="7">
        <v>0</v>
      </c>
      <c r="DL22" s="7">
        <v>0</v>
      </c>
      <c r="DM22" s="7">
        <v>20.648483200000001</v>
      </c>
      <c r="DN22" s="7">
        <v>0</v>
      </c>
      <c r="DO22" s="7">
        <v>0</v>
      </c>
      <c r="DP22" s="7">
        <v>0</v>
      </c>
      <c r="DQ22" s="7">
        <v>766.13287920000005</v>
      </c>
      <c r="DR22" s="7">
        <v>235679.66196616401</v>
      </c>
      <c r="DS22" s="12"/>
      <c r="DT22" s="12"/>
    </row>
    <row r="23" spans="1:124" s="7" customFormat="1" x14ac:dyDescent="0.2">
      <c r="A23" s="4" t="s">
        <v>43</v>
      </c>
      <c r="B23" s="6">
        <v>0</v>
      </c>
      <c r="C23" s="6">
        <v>0</v>
      </c>
      <c r="D23" s="6">
        <v>0</v>
      </c>
      <c r="E23" s="6">
        <v>0</v>
      </c>
      <c r="F23" s="6">
        <v>658.47083172999999</v>
      </c>
      <c r="G23" s="6">
        <v>0</v>
      </c>
      <c r="H23" s="6">
        <v>0</v>
      </c>
      <c r="I23" s="6">
        <v>0</v>
      </c>
      <c r="J23" s="7">
        <v>0</v>
      </c>
      <c r="K23" s="7">
        <v>0</v>
      </c>
      <c r="L23" s="7">
        <v>0</v>
      </c>
      <c r="M23" s="7">
        <v>0</v>
      </c>
      <c r="N23" s="7">
        <v>0</v>
      </c>
      <c r="O23" s="7">
        <v>0</v>
      </c>
      <c r="P23" s="7">
        <v>0</v>
      </c>
      <c r="Q23" s="7">
        <v>0</v>
      </c>
      <c r="R23" s="7">
        <v>0</v>
      </c>
      <c r="S23" s="7">
        <v>0</v>
      </c>
      <c r="T23" s="7">
        <v>0</v>
      </c>
      <c r="U23" s="7">
        <v>573.07435450000003</v>
      </c>
      <c r="V23" s="7">
        <v>0</v>
      </c>
      <c r="W23" s="7">
        <v>0</v>
      </c>
      <c r="X23" s="7">
        <v>0</v>
      </c>
      <c r="Y23" s="7">
        <v>0</v>
      </c>
      <c r="Z23" s="7">
        <v>0</v>
      </c>
      <c r="AA23" s="7">
        <v>0</v>
      </c>
      <c r="AB23" s="7">
        <v>0</v>
      </c>
      <c r="AC23" s="7">
        <v>0</v>
      </c>
      <c r="AD23" s="7">
        <v>0</v>
      </c>
      <c r="AE23" s="7">
        <v>0</v>
      </c>
      <c r="AF23" s="7">
        <v>0</v>
      </c>
      <c r="AG23" s="7">
        <v>0</v>
      </c>
      <c r="AH23" s="7">
        <v>0</v>
      </c>
      <c r="AI23" s="7">
        <v>0</v>
      </c>
      <c r="AJ23" s="7">
        <v>0</v>
      </c>
      <c r="AK23" s="7">
        <v>0</v>
      </c>
      <c r="AL23" s="7">
        <v>0</v>
      </c>
      <c r="AM23" s="7">
        <v>0</v>
      </c>
      <c r="AN23" s="7">
        <v>0</v>
      </c>
      <c r="AO23" s="7">
        <v>0</v>
      </c>
      <c r="AP23" s="7">
        <v>0</v>
      </c>
      <c r="AQ23" s="7">
        <v>0</v>
      </c>
      <c r="AR23" s="7">
        <v>0</v>
      </c>
      <c r="AS23" s="7">
        <v>0</v>
      </c>
      <c r="AT23" s="7">
        <v>0</v>
      </c>
      <c r="AU23" s="7">
        <v>0</v>
      </c>
      <c r="AV23" s="7">
        <v>0</v>
      </c>
      <c r="AW23" s="7">
        <v>5.2791379100000002</v>
      </c>
      <c r="AX23" s="7">
        <v>0</v>
      </c>
      <c r="AY23" s="7">
        <v>0</v>
      </c>
      <c r="AZ23" s="7">
        <v>0</v>
      </c>
      <c r="BA23" s="7">
        <v>0</v>
      </c>
      <c r="BB23" s="7">
        <v>0</v>
      </c>
      <c r="BC23" s="7">
        <v>0</v>
      </c>
      <c r="BD23" s="7">
        <v>0</v>
      </c>
      <c r="BE23" s="7">
        <v>0</v>
      </c>
      <c r="BF23" s="7">
        <v>0</v>
      </c>
      <c r="BG23" s="7">
        <v>0</v>
      </c>
      <c r="BH23" s="7">
        <v>0</v>
      </c>
      <c r="BI23" s="7">
        <v>0</v>
      </c>
      <c r="BJ23" s="7">
        <v>0</v>
      </c>
      <c r="BK23" s="7">
        <v>0</v>
      </c>
      <c r="BL23" s="7">
        <v>0</v>
      </c>
      <c r="BM23" s="7">
        <v>0</v>
      </c>
      <c r="BN23" s="7">
        <v>0</v>
      </c>
      <c r="BO23" s="7">
        <v>0</v>
      </c>
      <c r="BP23" s="7">
        <v>841.38806062000003</v>
      </c>
      <c r="BQ23" s="7">
        <v>0</v>
      </c>
      <c r="BR23" s="7">
        <v>0</v>
      </c>
      <c r="BS23" s="7">
        <v>0</v>
      </c>
      <c r="BT23" s="7">
        <v>2894.81457284</v>
      </c>
      <c r="BU23" s="7">
        <v>0</v>
      </c>
      <c r="BV23" s="7">
        <v>0</v>
      </c>
      <c r="BW23" s="7">
        <v>0</v>
      </c>
      <c r="BX23" s="7">
        <v>0</v>
      </c>
      <c r="BY23" s="7">
        <v>0</v>
      </c>
      <c r="BZ23" s="7">
        <v>0</v>
      </c>
      <c r="CA23" s="7">
        <v>0</v>
      </c>
      <c r="CB23" s="7">
        <v>0</v>
      </c>
      <c r="CC23" s="7">
        <v>0</v>
      </c>
      <c r="CD23" s="7">
        <v>0</v>
      </c>
      <c r="CE23" s="7">
        <v>0</v>
      </c>
      <c r="CF23" s="7">
        <v>0</v>
      </c>
      <c r="CG23" s="7">
        <v>0</v>
      </c>
      <c r="CH23" s="7">
        <v>0</v>
      </c>
      <c r="CI23" s="7">
        <v>0</v>
      </c>
      <c r="CJ23" s="7">
        <v>0</v>
      </c>
      <c r="CK23" s="7">
        <v>0</v>
      </c>
      <c r="CL23" s="7">
        <v>0</v>
      </c>
      <c r="CM23" s="7">
        <v>0</v>
      </c>
      <c r="CN23" s="7">
        <v>0</v>
      </c>
      <c r="CO23" s="7">
        <v>0</v>
      </c>
      <c r="CP23" s="7">
        <v>0</v>
      </c>
      <c r="CQ23" s="7">
        <v>0</v>
      </c>
      <c r="CR23" s="7">
        <v>0</v>
      </c>
      <c r="CS23" s="7">
        <v>0</v>
      </c>
      <c r="CT23" s="7">
        <v>0</v>
      </c>
      <c r="CU23" s="7">
        <v>0</v>
      </c>
      <c r="CV23" s="7">
        <v>0</v>
      </c>
      <c r="CW23" s="7">
        <v>0</v>
      </c>
      <c r="CX23" s="7">
        <v>0</v>
      </c>
      <c r="CY23" s="7">
        <v>0</v>
      </c>
      <c r="CZ23" s="7">
        <v>0</v>
      </c>
      <c r="DA23" s="7">
        <v>0</v>
      </c>
      <c r="DB23" s="7">
        <v>0</v>
      </c>
      <c r="DC23" s="7">
        <v>0</v>
      </c>
      <c r="DD23" s="7">
        <v>0</v>
      </c>
      <c r="DE23" s="7">
        <v>0</v>
      </c>
      <c r="DF23" s="7">
        <v>0</v>
      </c>
      <c r="DG23" s="7">
        <v>0</v>
      </c>
      <c r="DH23" s="7">
        <v>0</v>
      </c>
      <c r="DI23" s="7">
        <v>0</v>
      </c>
      <c r="DJ23" s="7">
        <v>0</v>
      </c>
      <c r="DK23" s="7">
        <v>0</v>
      </c>
      <c r="DL23" s="7">
        <v>0</v>
      </c>
      <c r="DM23" s="7">
        <v>0</v>
      </c>
      <c r="DN23" s="7">
        <v>0</v>
      </c>
      <c r="DO23" s="7">
        <v>0</v>
      </c>
      <c r="DP23" s="7">
        <v>0</v>
      </c>
      <c r="DQ23" s="7">
        <v>0</v>
      </c>
      <c r="DR23" s="7">
        <v>4973.0269576000001</v>
      </c>
      <c r="DS23" s="12"/>
      <c r="DT23" s="12"/>
    </row>
    <row r="24" spans="1:124" s="7" customFormat="1" x14ac:dyDescent="0.2">
      <c r="A24" s="4" t="s">
        <v>45</v>
      </c>
      <c r="B24" s="6">
        <v>0</v>
      </c>
      <c r="C24" s="6">
        <v>0</v>
      </c>
      <c r="D24" s="6">
        <v>0</v>
      </c>
      <c r="E24" s="6">
        <v>106191.72538382</v>
      </c>
      <c r="F24" s="6">
        <v>56403.099312040002</v>
      </c>
      <c r="G24" s="6">
        <v>0</v>
      </c>
      <c r="H24" s="6">
        <v>2768.6440149999999</v>
      </c>
      <c r="I24" s="6">
        <v>3249.10548105</v>
      </c>
      <c r="J24" s="7">
        <v>0</v>
      </c>
      <c r="K24" s="7">
        <v>85630.608141000004</v>
      </c>
      <c r="L24" s="7">
        <v>0</v>
      </c>
      <c r="M24" s="7">
        <v>0</v>
      </c>
      <c r="N24" s="7">
        <v>11292.428138789999</v>
      </c>
      <c r="O24" s="7">
        <v>3971.2171009499998</v>
      </c>
      <c r="P24" s="7">
        <v>0</v>
      </c>
      <c r="Q24" s="7">
        <v>0</v>
      </c>
      <c r="R24" s="7">
        <v>0</v>
      </c>
      <c r="S24" s="7">
        <v>0</v>
      </c>
      <c r="T24" s="7">
        <v>0</v>
      </c>
      <c r="U24" s="7">
        <v>1609.7407086200001</v>
      </c>
      <c r="V24" s="7">
        <v>0</v>
      </c>
      <c r="W24" s="7">
        <v>0</v>
      </c>
      <c r="X24" s="7">
        <v>271.25760138999999</v>
      </c>
      <c r="Y24" s="7">
        <v>0</v>
      </c>
      <c r="Z24" s="7">
        <v>0</v>
      </c>
      <c r="AA24" s="7">
        <v>0.45629667000000002</v>
      </c>
      <c r="AB24" s="7">
        <v>0</v>
      </c>
      <c r="AC24" s="7">
        <v>0</v>
      </c>
      <c r="AD24" s="7">
        <v>0</v>
      </c>
      <c r="AE24" s="7">
        <v>0</v>
      </c>
      <c r="AF24" s="7">
        <v>0</v>
      </c>
      <c r="AG24" s="7">
        <v>0</v>
      </c>
      <c r="AH24" s="7">
        <v>80.43017992</v>
      </c>
      <c r="AI24" s="7">
        <v>0</v>
      </c>
      <c r="AJ24" s="7">
        <v>22.715130309999999</v>
      </c>
      <c r="AK24" s="7">
        <v>0</v>
      </c>
      <c r="AL24" s="7">
        <v>0</v>
      </c>
      <c r="AM24" s="7">
        <v>0</v>
      </c>
      <c r="AN24" s="7">
        <v>0</v>
      </c>
      <c r="AO24" s="7">
        <v>0</v>
      </c>
      <c r="AP24" s="7">
        <v>0</v>
      </c>
      <c r="AQ24" s="7">
        <v>0</v>
      </c>
      <c r="AR24" s="7">
        <v>0</v>
      </c>
      <c r="AS24" s="7">
        <v>4.5920280000000001E-2</v>
      </c>
      <c r="AT24" s="7">
        <v>0</v>
      </c>
      <c r="AU24" s="7">
        <v>0</v>
      </c>
      <c r="AV24" s="7">
        <v>30.87</v>
      </c>
      <c r="AW24" s="7">
        <v>0</v>
      </c>
      <c r="AX24" s="7">
        <v>0</v>
      </c>
      <c r="AY24" s="7">
        <v>0</v>
      </c>
      <c r="AZ24" s="7">
        <v>0</v>
      </c>
      <c r="BA24" s="7">
        <v>0</v>
      </c>
      <c r="BB24" s="7">
        <v>0</v>
      </c>
      <c r="BC24" s="7">
        <v>0</v>
      </c>
      <c r="BD24" s="7">
        <v>121.985375703</v>
      </c>
      <c r="BE24" s="7">
        <v>0</v>
      </c>
      <c r="BF24" s="7">
        <v>0</v>
      </c>
      <c r="BG24" s="7">
        <v>0</v>
      </c>
      <c r="BH24" s="7">
        <v>0</v>
      </c>
      <c r="BI24" s="7">
        <v>1329.2513989500001</v>
      </c>
      <c r="BJ24" s="7">
        <v>191.547</v>
      </c>
      <c r="BK24" s="7">
        <v>0</v>
      </c>
      <c r="BL24" s="7">
        <v>0</v>
      </c>
      <c r="BM24" s="7">
        <v>0</v>
      </c>
      <c r="BN24" s="7">
        <v>1038.21069149</v>
      </c>
      <c r="BO24" s="7">
        <v>0</v>
      </c>
      <c r="BP24" s="7">
        <v>881.36527573000001</v>
      </c>
      <c r="BQ24" s="7">
        <v>0</v>
      </c>
      <c r="BR24" s="7">
        <v>0</v>
      </c>
      <c r="BS24" s="7">
        <v>0</v>
      </c>
      <c r="BT24" s="7">
        <v>2.3285455599999998</v>
      </c>
      <c r="BU24" s="7">
        <v>0</v>
      </c>
      <c r="BV24" s="7">
        <v>0</v>
      </c>
      <c r="BW24" s="7">
        <v>0</v>
      </c>
      <c r="BX24" s="7">
        <v>0</v>
      </c>
      <c r="BY24" s="7">
        <v>0</v>
      </c>
      <c r="BZ24" s="7">
        <v>0</v>
      </c>
      <c r="CA24" s="7">
        <v>0</v>
      </c>
      <c r="CB24" s="7">
        <v>0</v>
      </c>
      <c r="CC24" s="7">
        <v>0</v>
      </c>
      <c r="CD24" s="7">
        <v>0</v>
      </c>
      <c r="CE24" s="7">
        <v>0</v>
      </c>
      <c r="CF24" s="7">
        <v>0</v>
      </c>
      <c r="CG24" s="7">
        <v>0</v>
      </c>
      <c r="CH24" s="7">
        <v>0</v>
      </c>
      <c r="CI24" s="7">
        <v>0</v>
      </c>
      <c r="CJ24" s="7">
        <v>0</v>
      </c>
      <c r="CK24" s="7">
        <v>0</v>
      </c>
      <c r="CL24" s="7">
        <v>0</v>
      </c>
      <c r="CM24" s="7">
        <v>0</v>
      </c>
      <c r="CN24" s="7">
        <v>0.75495900000000005</v>
      </c>
      <c r="CO24" s="7">
        <v>0</v>
      </c>
      <c r="CP24" s="7">
        <v>0</v>
      </c>
      <c r="CQ24" s="7">
        <v>0</v>
      </c>
      <c r="CR24" s="7">
        <v>0</v>
      </c>
      <c r="CS24" s="7">
        <v>0</v>
      </c>
      <c r="CT24" s="7">
        <v>0</v>
      </c>
      <c r="CU24" s="7">
        <v>0</v>
      </c>
      <c r="CV24" s="7">
        <v>56.457946489999998</v>
      </c>
      <c r="CW24" s="7">
        <v>0</v>
      </c>
      <c r="CX24" s="7">
        <v>9587.6392901199997</v>
      </c>
      <c r="CY24" s="7">
        <v>0</v>
      </c>
      <c r="CZ24" s="7">
        <v>0</v>
      </c>
      <c r="DA24" s="7">
        <v>1649557.81518321</v>
      </c>
      <c r="DB24" s="7">
        <v>0</v>
      </c>
      <c r="DC24" s="7">
        <v>0</v>
      </c>
      <c r="DD24" s="7">
        <v>6.8996618500000002</v>
      </c>
      <c r="DE24" s="7">
        <v>0</v>
      </c>
      <c r="DF24" s="7">
        <v>0</v>
      </c>
      <c r="DG24" s="7">
        <v>0</v>
      </c>
      <c r="DH24" s="7">
        <v>0</v>
      </c>
      <c r="DI24" s="7">
        <v>0</v>
      </c>
      <c r="DJ24" s="7">
        <v>0</v>
      </c>
      <c r="DK24" s="7">
        <v>0</v>
      </c>
      <c r="DL24" s="7">
        <v>0</v>
      </c>
      <c r="DM24" s="7">
        <v>3.8291778000000001</v>
      </c>
      <c r="DN24" s="7">
        <v>55.720858049999997</v>
      </c>
      <c r="DO24" s="7">
        <v>0</v>
      </c>
      <c r="DP24" s="7">
        <v>8.0573699999999995E-3</v>
      </c>
      <c r="DQ24" s="7">
        <v>0</v>
      </c>
      <c r="DR24" s="7">
        <v>2090945.2218311629</v>
      </c>
      <c r="DS24" s="12"/>
      <c r="DT24" s="12"/>
    </row>
    <row r="25" spans="1:124" s="7" customFormat="1" x14ac:dyDescent="0.2">
      <c r="A25" s="4" t="s">
        <v>56</v>
      </c>
      <c r="B25" s="6">
        <v>0</v>
      </c>
      <c r="C25" s="6">
        <v>0</v>
      </c>
      <c r="D25" s="6">
        <v>0</v>
      </c>
      <c r="E25" s="6">
        <v>259.37008082</v>
      </c>
      <c r="F25" s="6">
        <v>3773.8978594300002</v>
      </c>
      <c r="G25" s="6">
        <v>0</v>
      </c>
      <c r="H25" s="6">
        <v>0</v>
      </c>
      <c r="I25" s="6">
        <v>24410.07825613</v>
      </c>
      <c r="J25" s="7">
        <v>0</v>
      </c>
      <c r="K25" s="7">
        <v>97.86497885</v>
      </c>
      <c r="L25" s="7">
        <v>0</v>
      </c>
      <c r="M25" s="7">
        <v>0</v>
      </c>
      <c r="N25" s="7">
        <v>0</v>
      </c>
      <c r="O25" s="7">
        <v>3245.1419206999999</v>
      </c>
      <c r="P25" s="7">
        <v>0</v>
      </c>
      <c r="Q25" s="7">
        <v>0</v>
      </c>
      <c r="R25" s="7">
        <v>0</v>
      </c>
      <c r="S25" s="7">
        <v>0</v>
      </c>
      <c r="T25" s="7">
        <v>0</v>
      </c>
      <c r="U25" s="7">
        <v>765.47494753399997</v>
      </c>
      <c r="V25" s="7">
        <v>0</v>
      </c>
      <c r="W25" s="7">
        <v>0</v>
      </c>
      <c r="X25" s="7">
        <v>0</v>
      </c>
      <c r="Y25" s="7">
        <v>0</v>
      </c>
      <c r="Z25" s="7">
        <v>0</v>
      </c>
      <c r="AA25" s="7">
        <v>0</v>
      </c>
      <c r="AB25" s="7">
        <v>0</v>
      </c>
      <c r="AC25" s="7">
        <v>0</v>
      </c>
      <c r="AD25" s="7">
        <v>0</v>
      </c>
      <c r="AE25" s="7">
        <v>0</v>
      </c>
      <c r="AF25" s="7">
        <v>0</v>
      </c>
      <c r="AG25" s="7">
        <v>0</v>
      </c>
      <c r="AH25" s="7">
        <v>0</v>
      </c>
      <c r="AI25" s="7">
        <v>0</v>
      </c>
      <c r="AJ25" s="7">
        <v>0</v>
      </c>
      <c r="AK25" s="7">
        <v>0</v>
      </c>
      <c r="AL25" s="7">
        <v>0</v>
      </c>
      <c r="AM25" s="7">
        <v>0</v>
      </c>
      <c r="AN25" s="7">
        <v>0</v>
      </c>
      <c r="AO25" s="7">
        <v>0</v>
      </c>
      <c r="AP25" s="7">
        <v>0</v>
      </c>
      <c r="AQ25" s="7">
        <v>0</v>
      </c>
      <c r="AR25" s="7">
        <v>0</v>
      </c>
      <c r="AS25" s="7">
        <v>0</v>
      </c>
      <c r="AT25" s="7">
        <v>0</v>
      </c>
      <c r="AU25" s="7">
        <v>0</v>
      </c>
      <c r="AV25" s="7">
        <v>4041.27</v>
      </c>
      <c r="AW25" s="7">
        <v>0</v>
      </c>
      <c r="AX25" s="7">
        <v>0</v>
      </c>
      <c r="AY25" s="7">
        <v>0</v>
      </c>
      <c r="AZ25" s="7">
        <v>0</v>
      </c>
      <c r="BA25" s="7">
        <v>0</v>
      </c>
      <c r="BB25" s="7">
        <v>0</v>
      </c>
      <c r="BC25" s="7">
        <v>0</v>
      </c>
      <c r="BD25" s="7">
        <v>0</v>
      </c>
      <c r="BE25" s="7">
        <v>0</v>
      </c>
      <c r="BF25" s="7">
        <v>0</v>
      </c>
      <c r="BG25" s="7">
        <v>0</v>
      </c>
      <c r="BH25" s="7">
        <v>0</v>
      </c>
      <c r="BI25" s="7">
        <v>0</v>
      </c>
      <c r="BJ25" s="7">
        <v>0</v>
      </c>
      <c r="BK25" s="7">
        <v>0</v>
      </c>
      <c r="BL25" s="7">
        <v>0</v>
      </c>
      <c r="BM25" s="7">
        <v>0</v>
      </c>
      <c r="BN25" s="7">
        <v>0</v>
      </c>
      <c r="BO25" s="7">
        <v>0</v>
      </c>
      <c r="BP25" s="7">
        <v>0</v>
      </c>
      <c r="BQ25" s="7">
        <v>0</v>
      </c>
      <c r="BR25" s="7">
        <v>0</v>
      </c>
      <c r="BS25" s="7">
        <v>0</v>
      </c>
      <c r="BT25" s="7">
        <v>275.59666443999998</v>
      </c>
      <c r="BU25" s="7">
        <v>0</v>
      </c>
      <c r="BV25" s="7">
        <v>0</v>
      </c>
      <c r="BW25" s="7">
        <v>0</v>
      </c>
      <c r="BX25" s="7">
        <v>0</v>
      </c>
      <c r="BY25" s="7">
        <v>0</v>
      </c>
      <c r="BZ25" s="7">
        <v>0</v>
      </c>
      <c r="CA25" s="7">
        <v>0</v>
      </c>
      <c r="CB25" s="7">
        <v>0</v>
      </c>
      <c r="CC25" s="7">
        <v>0</v>
      </c>
      <c r="CD25" s="7">
        <v>0</v>
      </c>
      <c r="CE25" s="7">
        <v>0</v>
      </c>
      <c r="CF25" s="7">
        <v>8124.3199969999996</v>
      </c>
      <c r="CG25" s="7">
        <v>0</v>
      </c>
      <c r="CH25" s="7">
        <v>0</v>
      </c>
      <c r="CI25" s="7">
        <v>0</v>
      </c>
      <c r="CJ25" s="7">
        <v>0</v>
      </c>
      <c r="CK25" s="7">
        <v>0</v>
      </c>
      <c r="CL25" s="7">
        <v>0</v>
      </c>
      <c r="CM25" s="7">
        <v>0</v>
      </c>
      <c r="CN25" s="7">
        <v>0</v>
      </c>
      <c r="CO25" s="7">
        <v>0</v>
      </c>
      <c r="CP25" s="7">
        <v>0</v>
      </c>
      <c r="CQ25" s="7">
        <v>0</v>
      </c>
      <c r="CR25" s="7">
        <v>0</v>
      </c>
      <c r="CS25" s="7">
        <v>0</v>
      </c>
      <c r="CT25" s="7">
        <v>0</v>
      </c>
      <c r="CU25" s="7">
        <v>0</v>
      </c>
      <c r="CV25" s="7">
        <v>0</v>
      </c>
      <c r="CW25" s="7">
        <v>0</v>
      </c>
      <c r="CX25" s="7">
        <v>221.76593663</v>
      </c>
      <c r="CY25" s="7">
        <v>0</v>
      </c>
      <c r="CZ25" s="7">
        <v>0</v>
      </c>
      <c r="DA25" s="7">
        <v>243472.25707157</v>
      </c>
      <c r="DB25" s="7">
        <v>0</v>
      </c>
      <c r="DC25" s="7">
        <v>0</v>
      </c>
      <c r="DD25" s="7">
        <v>0</v>
      </c>
      <c r="DE25" s="7">
        <v>0</v>
      </c>
      <c r="DF25" s="7">
        <v>0</v>
      </c>
      <c r="DG25" s="7">
        <v>0</v>
      </c>
      <c r="DH25" s="7">
        <v>0</v>
      </c>
      <c r="DI25" s="7">
        <v>0</v>
      </c>
      <c r="DJ25" s="7">
        <v>0</v>
      </c>
      <c r="DK25" s="7">
        <v>0</v>
      </c>
      <c r="DL25" s="7">
        <v>0</v>
      </c>
      <c r="DM25" s="7">
        <v>0</v>
      </c>
      <c r="DN25" s="7">
        <v>0</v>
      </c>
      <c r="DO25" s="7">
        <v>0</v>
      </c>
      <c r="DP25" s="7">
        <v>0</v>
      </c>
      <c r="DQ25" s="7">
        <v>0</v>
      </c>
      <c r="DR25" s="7">
        <v>319361.25271310401</v>
      </c>
      <c r="DS25" s="12"/>
      <c r="DT25" s="12"/>
    </row>
    <row r="26" spans="1:124" s="12" customFormat="1" x14ac:dyDescent="0.2">
      <c r="A26" s="10" t="s">
        <v>57</v>
      </c>
      <c r="B26" s="11">
        <v>1.4913261099999999</v>
      </c>
      <c r="C26" s="11">
        <v>2489.7683654799998</v>
      </c>
      <c r="D26" s="11">
        <v>1899.44489722</v>
      </c>
      <c r="E26" s="11">
        <v>2983.7065961799999</v>
      </c>
      <c r="F26" s="11">
        <v>26286.691293290001</v>
      </c>
      <c r="G26" s="11">
        <v>1338.7815241000001</v>
      </c>
      <c r="H26" s="11">
        <v>311.87183362000002</v>
      </c>
      <c r="I26" s="11">
        <v>21834.333433029999</v>
      </c>
      <c r="J26" s="12">
        <v>2554.3334718999999</v>
      </c>
      <c r="K26" s="12">
        <v>9771.8174035899992</v>
      </c>
      <c r="L26" s="12">
        <v>25.615372019999999</v>
      </c>
      <c r="M26" s="12">
        <v>2148.4994744426999</v>
      </c>
      <c r="N26" s="12">
        <v>1307551.27880004</v>
      </c>
      <c r="O26" s="12">
        <v>228472.30793685999</v>
      </c>
      <c r="P26" s="12">
        <v>531.50179576050004</v>
      </c>
      <c r="Q26" s="12">
        <v>147.0039496009</v>
      </c>
      <c r="R26" s="12">
        <v>28.059830900000001</v>
      </c>
      <c r="S26" s="12">
        <v>17.064862829999999</v>
      </c>
      <c r="T26" s="12">
        <v>554.31769542999996</v>
      </c>
      <c r="U26" s="12">
        <v>12754.611405342001</v>
      </c>
      <c r="V26" s="12">
        <v>87.147618162000001</v>
      </c>
      <c r="W26" s="12">
        <v>221.93029282000001</v>
      </c>
      <c r="X26" s="12">
        <v>3262.0830558399998</v>
      </c>
      <c r="Y26" s="12">
        <v>2269.9323001399998</v>
      </c>
      <c r="Z26" s="12">
        <v>86.93868904</v>
      </c>
      <c r="AA26" s="12">
        <v>176.06069468000001</v>
      </c>
      <c r="AB26" s="12">
        <v>1475.73317804</v>
      </c>
      <c r="AC26" s="12">
        <v>59.072847179999997</v>
      </c>
      <c r="AD26" s="12">
        <v>47.213286242999999</v>
      </c>
      <c r="AE26" s="12">
        <v>1335.5655636500001</v>
      </c>
      <c r="AF26" s="12">
        <v>393.67919214</v>
      </c>
      <c r="AG26" s="12">
        <v>17.035568900000001</v>
      </c>
      <c r="AH26" s="12">
        <v>982.07062527999994</v>
      </c>
      <c r="AI26" s="12">
        <v>1205.1803</v>
      </c>
      <c r="AJ26" s="12">
        <v>42.226792430000003</v>
      </c>
      <c r="AK26" s="12">
        <v>0.19590299999999999</v>
      </c>
      <c r="AL26" s="12">
        <v>16.832556289999999</v>
      </c>
      <c r="AM26" s="12">
        <v>6.3862046699999997</v>
      </c>
      <c r="AN26" s="12">
        <v>21.711267589999999</v>
      </c>
      <c r="AO26" s="12">
        <v>0.65441994999999997</v>
      </c>
      <c r="AP26" s="12">
        <v>0</v>
      </c>
      <c r="AQ26" s="12">
        <v>21.569168999999999</v>
      </c>
      <c r="AR26" s="12">
        <v>1098.5590245999999</v>
      </c>
      <c r="AS26" s="12">
        <v>670.35712916</v>
      </c>
      <c r="AT26" s="12">
        <v>129.39710693000001</v>
      </c>
      <c r="AU26" s="12">
        <v>2004.64435886</v>
      </c>
      <c r="AV26" s="12">
        <v>3690.32</v>
      </c>
      <c r="AW26" s="12">
        <v>212.63281536</v>
      </c>
      <c r="AX26" s="12">
        <v>293.1268559403</v>
      </c>
      <c r="AY26" s="12">
        <v>187.48386295</v>
      </c>
      <c r="AZ26" s="12">
        <v>1890.92179246</v>
      </c>
      <c r="BA26" s="12">
        <v>2888.3728138500001</v>
      </c>
      <c r="BB26" s="12">
        <v>1598.1927696400001</v>
      </c>
      <c r="BC26" s="12">
        <v>595.77719384500006</v>
      </c>
      <c r="BD26" s="12">
        <v>223346.36288363699</v>
      </c>
      <c r="BE26" s="12">
        <v>14379.908299999999</v>
      </c>
      <c r="BF26" s="12">
        <v>281.75429111</v>
      </c>
      <c r="BG26" s="12">
        <v>1286.3393260600001</v>
      </c>
      <c r="BH26" s="12">
        <v>563.09466454999995</v>
      </c>
      <c r="BI26" s="12">
        <v>27699.595925900001</v>
      </c>
      <c r="BJ26" s="12">
        <v>159.87158264000001</v>
      </c>
      <c r="BK26" s="12">
        <v>8916.5727347499997</v>
      </c>
      <c r="BL26" s="12">
        <v>8.2906186099999992</v>
      </c>
      <c r="BM26" s="12">
        <v>3.7931979999999998</v>
      </c>
      <c r="BN26" s="12">
        <v>550.15001113000005</v>
      </c>
      <c r="BO26" s="12">
        <v>19.42322729</v>
      </c>
      <c r="BP26" s="12">
        <v>5877.7574397600001</v>
      </c>
      <c r="BQ26" s="12">
        <v>164.29019328000001</v>
      </c>
      <c r="BR26" s="12">
        <v>505.94748024</v>
      </c>
      <c r="BS26" s="12">
        <v>168507.93603627291</v>
      </c>
      <c r="BT26" s="12">
        <v>54200.70805927</v>
      </c>
      <c r="BU26" s="12">
        <v>3863.92482255</v>
      </c>
      <c r="BV26" s="12">
        <v>3605.8350660000001</v>
      </c>
      <c r="BW26" s="12">
        <v>318.52744325999998</v>
      </c>
      <c r="BX26" s="12">
        <v>3245.2963163200002</v>
      </c>
      <c r="BY26" s="12">
        <v>5196.8765588599999</v>
      </c>
      <c r="BZ26" s="12">
        <v>1533.27808611</v>
      </c>
      <c r="CA26" s="12">
        <v>405126.80228179001</v>
      </c>
      <c r="CB26" s="12">
        <v>7093.9530376399998</v>
      </c>
      <c r="CC26" s="12">
        <v>11035.047822799999</v>
      </c>
      <c r="CD26" s="12">
        <v>18307.751145679998</v>
      </c>
      <c r="CE26" s="12">
        <v>1005.5211609200001</v>
      </c>
      <c r="CF26" s="12">
        <v>11413.17903411</v>
      </c>
      <c r="CG26" s="12">
        <v>415.01325889999998</v>
      </c>
      <c r="CH26" s="12">
        <v>4014.6102315500002</v>
      </c>
      <c r="CI26" s="12">
        <v>268043.63193126</v>
      </c>
      <c r="CJ26" s="12">
        <v>14497.61321537</v>
      </c>
      <c r="CK26" s="12">
        <v>59474.228963809997</v>
      </c>
      <c r="CL26" s="12">
        <v>142.64049813</v>
      </c>
      <c r="CM26" s="12">
        <v>32.839513680000003</v>
      </c>
      <c r="CN26" s="12">
        <v>13.189622999999999</v>
      </c>
      <c r="CO26" s="12">
        <v>3085.4523281100001</v>
      </c>
      <c r="CP26" s="12">
        <v>148.34686600000001</v>
      </c>
      <c r="CQ26" s="12">
        <v>5.6378598999999996</v>
      </c>
      <c r="CR26" s="12">
        <v>31351.419227449998</v>
      </c>
      <c r="CS26" s="12">
        <v>62864.176181930001</v>
      </c>
      <c r="CT26" s="12">
        <v>64209.697063200001</v>
      </c>
      <c r="CU26" s="12">
        <v>208.11652412000001</v>
      </c>
      <c r="CV26" s="12">
        <v>3853.9765207599999</v>
      </c>
      <c r="CW26" s="12">
        <v>1559.011</v>
      </c>
      <c r="CX26" s="12">
        <v>5697.6397065499996</v>
      </c>
      <c r="CY26" s="12">
        <v>154491.05530000001</v>
      </c>
      <c r="CZ26" s="12">
        <v>1006526.7636508</v>
      </c>
      <c r="DA26" s="12">
        <v>0</v>
      </c>
      <c r="DB26" s="12">
        <v>305.60621571000001</v>
      </c>
      <c r="DC26" s="12">
        <v>171.69369527999999</v>
      </c>
      <c r="DD26" s="12">
        <v>11.507255535000001</v>
      </c>
      <c r="DE26" s="12">
        <v>115.96296384</v>
      </c>
      <c r="DF26" s="12">
        <v>240.45200176</v>
      </c>
      <c r="DG26" s="12">
        <v>376.52140975999998</v>
      </c>
      <c r="DH26" s="12">
        <v>577.81593329999998</v>
      </c>
      <c r="DI26" s="12">
        <v>205.36881836000001</v>
      </c>
      <c r="DJ26" s="12">
        <v>151.12471775</v>
      </c>
      <c r="DK26" s="12">
        <v>214.05864095000001</v>
      </c>
      <c r="DL26" s="12">
        <v>5089.4489725800004</v>
      </c>
      <c r="DM26" s="12">
        <v>25.568563699999999</v>
      </c>
      <c r="DN26" s="12">
        <v>61708.117795229999</v>
      </c>
      <c r="DO26" s="12">
        <v>6093.9089971200001</v>
      </c>
      <c r="DP26" s="12">
        <v>24070.37429955</v>
      </c>
      <c r="DQ26" s="12">
        <v>8716.8297175099997</v>
      </c>
      <c r="DR26" s="12">
        <v>4477823.6947273817</v>
      </c>
    </row>
    <row r="27" spans="1:124" s="7" customFormat="1" x14ac:dyDescent="0.2">
      <c r="A27" s="4" t="s">
        <v>58</v>
      </c>
      <c r="B27" s="6">
        <v>0</v>
      </c>
      <c r="C27" s="6">
        <v>309.20644240000001</v>
      </c>
      <c r="D27" s="6">
        <v>0</v>
      </c>
      <c r="E27" s="6">
        <v>0</v>
      </c>
      <c r="F27" s="6">
        <v>13777.96461956</v>
      </c>
      <c r="G27" s="6">
        <v>96.821040800000006</v>
      </c>
      <c r="H27" s="6">
        <v>0</v>
      </c>
      <c r="I27" s="6">
        <v>5371.3812850499999</v>
      </c>
      <c r="J27" s="7">
        <v>119.49761700000001</v>
      </c>
      <c r="K27" s="7">
        <v>1928.832353</v>
      </c>
      <c r="L27" s="7">
        <v>25.615372019999999</v>
      </c>
      <c r="M27" s="7">
        <v>98.894323999999997</v>
      </c>
      <c r="N27" s="7">
        <v>0</v>
      </c>
      <c r="O27" s="7">
        <v>0</v>
      </c>
      <c r="P27" s="7">
        <v>6.3160570004999999</v>
      </c>
      <c r="Q27" s="7">
        <v>4.6345628009000004</v>
      </c>
      <c r="R27" s="7">
        <v>0.37947853999999998</v>
      </c>
      <c r="S27" s="7">
        <v>2.7000000000000001E-7</v>
      </c>
      <c r="T27" s="7">
        <v>438.72460131000003</v>
      </c>
      <c r="U27" s="7">
        <v>0</v>
      </c>
      <c r="V27" s="7">
        <v>0</v>
      </c>
      <c r="W27" s="7">
        <v>98.103165300000001</v>
      </c>
      <c r="X27" s="7">
        <v>2123</v>
      </c>
      <c r="Y27" s="7">
        <v>0</v>
      </c>
      <c r="Z27" s="7">
        <v>0</v>
      </c>
      <c r="AA27" s="7">
        <v>0</v>
      </c>
      <c r="AB27" s="7">
        <v>227.99347137999999</v>
      </c>
      <c r="AC27" s="7">
        <v>0</v>
      </c>
      <c r="AD27" s="7">
        <v>0</v>
      </c>
      <c r="AE27" s="7">
        <v>16.589983520000001</v>
      </c>
      <c r="AF27" s="7">
        <v>55.660915180000003</v>
      </c>
      <c r="AG27" s="7">
        <v>0</v>
      </c>
      <c r="AH27" s="7">
        <v>0</v>
      </c>
      <c r="AI27" s="7">
        <v>0</v>
      </c>
      <c r="AJ27" s="7">
        <v>0</v>
      </c>
      <c r="AK27" s="7">
        <v>0</v>
      </c>
      <c r="AL27" s="7">
        <v>0</v>
      </c>
      <c r="AM27" s="7">
        <v>0</v>
      </c>
      <c r="AN27" s="7">
        <v>0</v>
      </c>
      <c r="AO27" s="7">
        <v>0</v>
      </c>
      <c r="AP27" s="7">
        <v>0</v>
      </c>
      <c r="AQ27" s="7">
        <v>0</v>
      </c>
      <c r="AR27" s="7">
        <v>56.17265304</v>
      </c>
      <c r="AS27" s="7">
        <v>140.46088155000001</v>
      </c>
      <c r="AT27" s="7">
        <v>65.388400000000004</v>
      </c>
      <c r="AU27" s="7">
        <v>61.31602788</v>
      </c>
      <c r="AV27" s="7">
        <v>0</v>
      </c>
      <c r="AW27" s="7">
        <v>0</v>
      </c>
      <c r="AX27" s="7">
        <v>4.7790740002999996</v>
      </c>
      <c r="AY27" s="7">
        <v>11.378958000000001</v>
      </c>
      <c r="AZ27" s="7">
        <v>217.52562800000001</v>
      </c>
      <c r="BA27" s="7">
        <v>292.11976005000002</v>
      </c>
      <c r="BB27" s="7">
        <v>95</v>
      </c>
      <c r="BC27" s="7">
        <v>26.849232000000001</v>
      </c>
      <c r="BD27" s="7">
        <v>1399.33300457</v>
      </c>
      <c r="BE27" s="7">
        <v>1036.107</v>
      </c>
      <c r="BF27" s="7">
        <v>0</v>
      </c>
      <c r="BG27" s="7">
        <v>102.323837</v>
      </c>
      <c r="BH27" s="7">
        <v>46.392768429999997</v>
      </c>
      <c r="BI27" s="7">
        <v>11684.717197</v>
      </c>
      <c r="BJ27" s="7">
        <v>0</v>
      </c>
      <c r="BK27" s="7">
        <v>0</v>
      </c>
      <c r="BL27" s="7">
        <v>0</v>
      </c>
      <c r="BM27" s="7">
        <v>0</v>
      </c>
      <c r="BN27" s="7">
        <v>0</v>
      </c>
      <c r="BO27" s="7">
        <v>0</v>
      </c>
      <c r="BP27" s="7">
        <v>0</v>
      </c>
      <c r="BQ27" s="7">
        <v>10.61381909</v>
      </c>
      <c r="BR27" s="7">
        <v>5.6649999600000003</v>
      </c>
      <c r="BS27" s="7">
        <v>416.28180209999999</v>
      </c>
      <c r="BT27" s="7">
        <v>30700.596570360001</v>
      </c>
      <c r="BU27" s="7">
        <v>448.67965350999998</v>
      </c>
      <c r="BV27" s="7">
        <v>359.90338047</v>
      </c>
      <c r="BW27" s="7">
        <v>42.405791170000001</v>
      </c>
      <c r="BX27" s="7">
        <v>30.817907659999999</v>
      </c>
      <c r="BY27" s="7">
        <v>304.23606661000002</v>
      </c>
      <c r="BZ27" s="7">
        <v>66.574271039999999</v>
      </c>
      <c r="CA27" s="7">
        <v>223948.87886127</v>
      </c>
      <c r="CB27" s="7">
        <v>2061.42865089</v>
      </c>
      <c r="CC27" s="7">
        <v>789.26627099999996</v>
      </c>
      <c r="CD27" s="7">
        <v>11236.030420499999</v>
      </c>
      <c r="CE27" s="7">
        <v>100.55631479</v>
      </c>
      <c r="CF27" s="7">
        <v>3226.8009916999999</v>
      </c>
      <c r="CG27" s="7">
        <v>73.954091169999998</v>
      </c>
      <c r="CH27" s="7">
        <v>183.9619702</v>
      </c>
      <c r="CI27" s="7">
        <v>250454.70467482999</v>
      </c>
      <c r="CJ27" s="7">
        <v>2528.50935777</v>
      </c>
      <c r="CK27" s="7">
        <v>20385.378433580001</v>
      </c>
      <c r="CL27" s="7">
        <v>30.056142059999999</v>
      </c>
      <c r="CM27" s="7">
        <v>0.29545006000000001</v>
      </c>
      <c r="CN27" s="7">
        <v>0</v>
      </c>
      <c r="CO27" s="7">
        <v>213.98958200000001</v>
      </c>
      <c r="CP27" s="7">
        <v>0</v>
      </c>
      <c r="CQ27" s="7">
        <v>0</v>
      </c>
      <c r="CR27" s="7">
        <v>93.313272799999993</v>
      </c>
      <c r="CS27" s="7">
        <v>692.72069599999998</v>
      </c>
      <c r="CT27" s="7">
        <v>45011.557978850004</v>
      </c>
      <c r="CU27" s="7">
        <v>15.983796</v>
      </c>
      <c r="CV27" s="7">
        <v>0</v>
      </c>
      <c r="CW27" s="7">
        <v>67.018000000000001</v>
      </c>
      <c r="CX27" s="7">
        <v>0</v>
      </c>
      <c r="CY27" s="7">
        <v>0</v>
      </c>
      <c r="CZ27" s="7">
        <v>174900.90578073001</v>
      </c>
      <c r="DA27" s="7">
        <v>0</v>
      </c>
      <c r="DB27" s="7">
        <v>10.652400999999999</v>
      </c>
      <c r="DC27" s="7">
        <v>0</v>
      </c>
      <c r="DD27" s="7">
        <v>0</v>
      </c>
      <c r="DE27" s="7">
        <v>0</v>
      </c>
      <c r="DF27" s="7">
        <v>0</v>
      </c>
      <c r="DG27" s="7">
        <v>0</v>
      </c>
      <c r="DH27" s="7">
        <v>0</v>
      </c>
      <c r="DI27" s="7">
        <v>0</v>
      </c>
      <c r="DJ27" s="7">
        <v>0</v>
      </c>
      <c r="DK27" s="7">
        <v>0</v>
      </c>
      <c r="DL27" s="7">
        <v>332.96911789000001</v>
      </c>
      <c r="DM27" s="7">
        <v>0</v>
      </c>
      <c r="DN27" s="7">
        <v>8.2199999999999995E-2</v>
      </c>
      <c r="DO27" s="7">
        <v>13.021162</v>
      </c>
      <c r="DP27" s="7">
        <v>0</v>
      </c>
      <c r="DQ27" s="7">
        <v>0</v>
      </c>
      <c r="DR27" s="7">
        <v>808697.2895897117</v>
      </c>
      <c r="DS27" s="12"/>
      <c r="DT27" s="12"/>
    </row>
    <row r="28" spans="1:124" s="7" customFormat="1" x14ac:dyDescent="0.2">
      <c r="A28" s="4" t="s">
        <v>59</v>
      </c>
      <c r="B28" s="6">
        <v>0</v>
      </c>
      <c r="C28" s="6">
        <v>0</v>
      </c>
      <c r="D28" s="6">
        <v>0</v>
      </c>
      <c r="E28" s="6">
        <v>0</v>
      </c>
      <c r="F28" s="6">
        <v>0</v>
      </c>
      <c r="G28" s="6">
        <v>0</v>
      </c>
      <c r="H28" s="6">
        <v>0</v>
      </c>
      <c r="I28" s="6">
        <v>0</v>
      </c>
      <c r="J28" s="7">
        <v>0</v>
      </c>
      <c r="K28" s="7">
        <v>0</v>
      </c>
      <c r="L28" s="7">
        <v>0</v>
      </c>
      <c r="M28" s="7">
        <v>0</v>
      </c>
      <c r="N28" s="7">
        <v>0</v>
      </c>
      <c r="O28" s="7">
        <v>0</v>
      </c>
      <c r="P28" s="7">
        <v>0</v>
      </c>
      <c r="Q28" s="7">
        <v>0</v>
      </c>
      <c r="R28" s="7">
        <v>0</v>
      </c>
      <c r="S28" s="7">
        <v>0</v>
      </c>
      <c r="T28" s="7">
        <v>0</v>
      </c>
      <c r="U28" s="7">
        <v>0</v>
      </c>
      <c r="V28" s="7">
        <v>0</v>
      </c>
      <c r="W28" s="7">
        <v>0</v>
      </c>
      <c r="X28" s="7">
        <v>0</v>
      </c>
      <c r="Y28" s="7">
        <v>0</v>
      </c>
      <c r="Z28" s="7">
        <v>0</v>
      </c>
      <c r="AA28" s="7">
        <v>0</v>
      </c>
      <c r="AB28" s="7">
        <v>0</v>
      </c>
      <c r="AC28" s="7">
        <v>0</v>
      </c>
      <c r="AD28" s="7">
        <v>0</v>
      </c>
      <c r="AE28" s="7">
        <v>0</v>
      </c>
      <c r="AF28" s="7">
        <v>0</v>
      </c>
      <c r="AG28" s="7">
        <v>0</v>
      </c>
      <c r="AH28" s="7">
        <v>0</v>
      </c>
      <c r="AI28" s="7">
        <v>0</v>
      </c>
      <c r="AJ28" s="7">
        <v>0</v>
      </c>
      <c r="AK28" s="7">
        <v>0</v>
      </c>
      <c r="AL28" s="7">
        <v>0</v>
      </c>
      <c r="AM28" s="7">
        <v>0</v>
      </c>
      <c r="AN28" s="7">
        <v>0</v>
      </c>
      <c r="AO28" s="7">
        <v>0</v>
      </c>
      <c r="AP28" s="7">
        <v>0</v>
      </c>
      <c r="AQ28" s="7">
        <v>0</v>
      </c>
      <c r="AR28" s="7">
        <v>0</v>
      </c>
      <c r="AS28" s="7">
        <v>0</v>
      </c>
      <c r="AT28" s="7">
        <v>0</v>
      </c>
      <c r="AU28" s="7">
        <v>0</v>
      </c>
      <c r="AV28" s="7">
        <v>0</v>
      </c>
      <c r="AW28" s="7">
        <v>0</v>
      </c>
      <c r="AX28" s="7">
        <v>0</v>
      </c>
      <c r="AY28" s="7">
        <v>0</v>
      </c>
      <c r="AZ28" s="7">
        <v>0</v>
      </c>
      <c r="BA28" s="7">
        <v>0</v>
      </c>
      <c r="BB28" s="7">
        <v>0</v>
      </c>
      <c r="BC28" s="7">
        <v>0</v>
      </c>
      <c r="BD28" s="7">
        <v>0</v>
      </c>
      <c r="BE28" s="7">
        <v>0</v>
      </c>
      <c r="BF28" s="7">
        <v>0</v>
      </c>
      <c r="BG28" s="7">
        <v>0</v>
      </c>
      <c r="BH28" s="7">
        <v>0</v>
      </c>
      <c r="BI28" s="7">
        <v>0</v>
      </c>
      <c r="BJ28" s="7">
        <v>0</v>
      </c>
      <c r="BK28" s="7">
        <v>0</v>
      </c>
      <c r="BL28" s="7">
        <v>0</v>
      </c>
      <c r="BM28" s="7">
        <v>0</v>
      </c>
      <c r="BN28" s="7">
        <v>0</v>
      </c>
      <c r="BO28" s="7">
        <v>0</v>
      </c>
      <c r="BP28" s="7">
        <v>0</v>
      </c>
      <c r="BQ28" s="7">
        <v>0</v>
      </c>
      <c r="BR28" s="7">
        <v>0</v>
      </c>
      <c r="BS28" s="7">
        <v>0</v>
      </c>
      <c r="BT28" s="7">
        <v>0</v>
      </c>
      <c r="BU28" s="7">
        <v>0</v>
      </c>
      <c r="BV28" s="7">
        <v>0</v>
      </c>
      <c r="BW28" s="7">
        <v>0</v>
      </c>
      <c r="BX28" s="7">
        <v>0</v>
      </c>
      <c r="BY28" s="7">
        <v>0</v>
      </c>
      <c r="BZ28" s="7">
        <v>0</v>
      </c>
      <c r="CA28" s="7">
        <v>0</v>
      </c>
      <c r="CB28" s="7">
        <v>0</v>
      </c>
      <c r="CC28" s="7">
        <v>0</v>
      </c>
      <c r="CD28" s="7">
        <v>0</v>
      </c>
      <c r="CE28" s="7">
        <v>0</v>
      </c>
      <c r="CF28" s="7">
        <v>0</v>
      </c>
      <c r="CG28" s="7">
        <v>0</v>
      </c>
      <c r="CH28" s="7">
        <v>0</v>
      </c>
      <c r="CI28" s="7">
        <v>0</v>
      </c>
      <c r="CJ28" s="7">
        <v>0</v>
      </c>
      <c r="CK28" s="7">
        <v>7.0921419999999999</v>
      </c>
      <c r="CL28" s="7">
        <v>0</v>
      </c>
      <c r="CM28" s="7">
        <v>0</v>
      </c>
      <c r="CN28" s="7">
        <v>0</v>
      </c>
      <c r="CO28" s="7">
        <v>0</v>
      </c>
      <c r="CP28" s="7">
        <v>0</v>
      </c>
      <c r="CQ28" s="7">
        <v>0</v>
      </c>
      <c r="CR28" s="7">
        <v>0</v>
      </c>
      <c r="CS28" s="7">
        <v>0</v>
      </c>
      <c r="CT28" s="7">
        <v>0</v>
      </c>
      <c r="CU28" s="7">
        <v>0</v>
      </c>
      <c r="CV28" s="7">
        <v>0</v>
      </c>
      <c r="CW28" s="7">
        <v>0</v>
      </c>
      <c r="CX28" s="7">
        <v>0</v>
      </c>
      <c r="CY28" s="7">
        <v>0</v>
      </c>
      <c r="CZ28" s="7">
        <v>0</v>
      </c>
      <c r="DA28" s="7">
        <v>0</v>
      </c>
      <c r="DB28" s="7">
        <v>0</v>
      </c>
      <c r="DC28" s="7">
        <v>0</v>
      </c>
      <c r="DD28" s="7">
        <v>0</v>
      </c>
      <c r="DE28" s="7">
        <v>0</v>
      </c>
      <c r="DF28" s="7">
        <v>0</v>
      </c>
      <c r="DG28" s="7">
        <v>0</v>
      </c>
      <c r="DH28" s="7">
        <v>0</v>
      </c>
      <c r="DI28" s="7">
        <v>0</v>
      </c>
      <c r="DJ28" s="7">
        <v>0</v>
      </c>
      <c r="DK28" s="7">
        <v>0</v>
      </c>
      <c r="DL28" s="7">
        <v>0</v>
      </c>
      <c r="DM28" s="7">
        <v>0</v>
      </c>
      <c r="DN28" s="7">
        <v>0</v>
      </c>
      <c r="DO28" s="7">
        <v>0</v>
      </c>
      <c r="DP28" s="7">
        <v>0</v>
      </c>
      <c r="DQ28" s="7">
        <v>0</v>
      </c>
      <c r="DR28" s="7">
        <v>7.0921419999999999</v>
      </c>
      <c r="DS28" s="12"/>
      <c r="DT28" s="12"/>
    </row>
    <row r="29" spans="1:124" s="7" customFormat="1" ht="24" x14ac:dyDescent="0.2">
      <c r="A29" s="4" t="s">
        <v>60</v>
      </c>
      <c r="B29" s="6">
        <v>0</v>
      </c>
      <c r="C29" s="6">
        <v>0</v>
      </c>
      <c r="D29" s="6">
        <v>0</v>
      </c>
      <c r="E29" s="6">
        <v>0</v>
      </c>
      <c r="F29" s="6">
        <v>0</v>
      </c>
      <c r="G29" s="6">
        <v>0</v>
      </c>
      <c r="H29" s="6">
        <v>0</v>
      </c>
      <c r="I29" s="6">
        <v>0</v>
      </c>
      <c r="J29" s="7">
        <v>0</v>
      </c>
      <c r="K29" s="7">
        <v>0</v>
      </c>
      <c r="L29" s="7">
        <v>0</v>
      </c>
      <c r="M29" s="7">
        <v>0</v>
      </c>
      <c r="N29" s="7">
        <v>0</v>
      </c>
      <c r="O29" s="7">
        <v>0</v>
      </c>
      <c r="P29" s="7">
        <v>0</v>
      </c>
      <c r="Q29" s="7">
        <v>0</v>
      </c>
      <c r="R29" s="7">
        <v>0</v>
      </c>
      <c r="S29" s="7">
        <v>0</v>
      </c>
      <c r="T29" s="7">
        <v>0</v>
      </c>
      <c r="U29" s="7">
        <v>0</v>
      </c>
      <c r="V29" s="7">
        <v>0</v>
      </c>
      <c r="W29" s="7">
        <v>97.937257000000002</v>
      </c>
      <c r="X29" s="7">
        <v>0</v>
      </c>
      <c r="Y29" s="7">
        <v>0</v>
      </c>
      <c r="Z29" s="7">
        <v>0</v>
      </c>
      <c r="AA29" s="7">
        <v>0</v>
      </c>
      <c r="AB29" s="7">
        <v>0</v>
      </c>
      <c r="AC29" s="7">
        <v>0</v>
      </c>
      <c r="AD29" s="7">
        <v>0</v>
      </c>
      <c r="AE29" s="7">
        <v>0</v>
      </c>
      <c r="AF29" s="7">
        <v>0</v>
      </c>
      <c r="AG29" s="7">
        <v>0</v>
      </c>
      <c r="AH29" s="7">
        <v>0</v>
      </c>
      <c r="AI29" s="7">
        <v>0</v>
      </c>
      <c r="AJ29" s="7">
        <v>0</v>
      </c>
      <c r="AK29" s="7">
        <v>0</v>
      </c>
      <c r="AL29" s="7">
        <v>0</v>
      </c>
      <c r="AM29" s="7">
        <v>0</v>
      </c>
      <c r="AN29" s="7">
        <v>0</v>
      </c>
      <c r="AO29" s="7">
        <v>0</v>
      </c>
      <c r="AP29" s="7">
        <v>0</v>
      </c>
      <c r="AQ29" s="7">
        <v>0</v>
      </c>
      <c r="AR29" s="7">
        <v>0</v>
      </c>
      <c r="AS29" s="7">
        <v>0</v>
      </c>
      <c r="AT29" s="7">
        <v>0</v>
      </c>
      <c r="AU29" s="7">
        <v>0</v>
      </c>
      <c r="AV29" s="7">
        <v>0</v>
      </c>
      <c r="AW29" s="7">
        <v>0</v>
      </c>
      <c r="AX29" s="7">
        <v>0</v>
      </c>
      <c r="AY29" s="7">
        <v>0</v>
      </c>
      <c r="AZ29" s="7">
        <v>0</v>
      </c>
      <c r="BA29" s="7">
        <v>0</v>
      </c>
      <c r="BB29" s="7">
        <v>0</v>
      </c>
      <c r="BC29" s="7">
        <v>0</v>
      </c>
      <c r="BD29" s="7">
        <v>0</v>
      </c>
      <c r="BE29" s="7">
        <v>0</v>
      </c>
      <c r="BF29" s="7">
        <v>0</v>
      </c>
      <c r="BG29" s="7">
        <v>0</v>
      </c>
      <c r="BH29" s="7">
        <v>0</v>
      </c>
      <c r="BI29" s="7">
        <v>0</v>
      </c>
      <c r="BJ29" s="7">
        <v>0</v>
      </c>
      <c r="BK29" s="7">
        <v>0</v>
      </c>
      <c r="BL29" s="7">
        <v>0</v>
      </c>
      <c r="BM29" s="7">
        <v>0</v>
      </c>
      <c r="BN29" s="7">
        <v>0</v>
      </c>
      <c r="BO29" s="7">
        <v>0</v>
      </c>
      <c r="BP29" s="7">
        <v>0</v>
      </c>
      <c r="BQ29" s="7">
        <v>0</v>
      </c>
      <c r="BR29" s="7">
        <v>0</v>
      </c>
      <c r="BS29" s="7">
        <v>0</v>
      </c>
      <c r="BT29" s="7">
        <v>0</v>
      </c>
      <c r="BU29" s="7">
        <v>0</v>
      </c>
      <c r="BV29" s="7">
        <v>0</v>
      </c>
      <c r="BW29" s="7">
        <v>0</v>
      </c>
      <c r="BX29" s="7">
        <v>0</v>
      </c>
      <c r="BY29" s="7">
        <v>0</v>
      </c>
      <c r="BZ29" s="7">
        <v>0</v>
      </c>
      <c r="CA29" s="7">
        <v>0</v>
      </c>
      <c r="CB29" s="7">
        <v>0</v>
      </c>
      <c r="CC29" s="7">
        <v>0</v>
      </c>
      <c r="CD29" s="7">
        <v>0</v>
      </c>
      <c r="CE29" s="7">
        <v>0</v>
      </c>
      <c r="CF29" s="7">
        <v>0</v>
      </c>
      <c r="CG29" s="7">
        <v>0</v>
      </c>
      <c r="CH29" s="7">
        <v>0</v>
      </c>
      <c r="CI29" s="7">
        <v>0</v>
      </c>
      <c r="CJ29" s="7">
        <v>0</v>
      </c>
      <c r="CK29" s="7">
        <v>0</v>
      </c>
      <c r="CL29" s="7">
        <v>0</v>
      </c>
      <c r="CM29" s="7">
        <v>0</v>
      </c>
      <c r="CN29" s="7">
        <v>0</v>
      </c>
      <c r="CO29" s="7">
        <v>0</v>
      </c>
      <c r="CP29" s="7">
        <v>0</v>
      </c>
      <c r="CQ29" s="7">
        <v>0</v>
      </c>
      <c r="CR29" s="7">
        <v>0</v>
      </c>
      <c r="CS29" s="7">
        <v>0</v>
      </c>
      <c r="CT29" s="7">
        <v>0</v>
      </c>
      <c r="CU29" s="7">
        <v>0</v>
      </c>
      <c r="CV29" s="7">
        <v>0</v>
      </c>
      <c r="CW29" s="7">
        <v>0</v>
      </c>
      <c r="CX29" s="7">
        <v>0</v>
      </c>
      <c r="CY29" s="7">
        <v>0</v>
      </c>
      <c r="CZ29" s="7">
        <v>0</v>
      </c>
      <c r="DA29" s="7">
        <v>0</v>
      </c>
      <c r="DB29" s="7">
        <v>0</v>
      </c>
      <c r="DC29" s="7">
        <v>0</v>
      </c>
      <c r="DD29" s="7">
        <v>0</v>
      </c>
      <c r="DE29" s="7">
        <v>0</v>
      </c>
      <c r="DF29" s="7">
        <v>0</v>
      </c>
      <c r="DG29" s="7">
        <v>0</v>
      </c>
      <c r="DH29" s="7">
        <v>0</v>
      </c>
      <c r="DI29" s="7">
        <v>0</v>
      </c>
      <c r="DJ29" s="7">
        <v>0</v>
      </c>
      <c r="DK29" s="7">
        <v>0</v>
      </c>
      <c r="DL29" s="7">
        <v>0</v>
      </c>
      <c r="DM29" s="7">
        <v>0</v>
      </c>
      <c r="DN29" s="7">
        <v>0</v>
      </c>
      <c r="DO29" s="7">
        <v>0</v>
      </c>
      <c r="DP29" s="7">
        <v>0</v>
      </c>
      <c r="DQ29" s="7">
        <v>0</v>
      </c>
      <c r="DR29" s="7">
        <v>97.937257000000002</v>
      </c>
      <c r="DS29" s="12"/>
      <c r="DT29" s="12"/>
    </row>
    <row r="30" spans="1:124" s="7" customFormat="1" x14ac:dyDescent="0.2">
      <c r="A30" s="4" t="s">
        <v>61</v>
      </c>
      <c r="B30" s="6">
        <v>0</v>
      </c>
      <c r="C30" s="6">
        <v>0</v>
      </c>
      <c r="D30" s="6">
        <v>0</v>
      </c>
      <c r="E30" s="6">
        <v>0</v>
      </c>
      <c r="F30" s="6">
        <v>0</v>
      </c>
      <c r="G30" s="6">
        <v>0</v>
      </c>
      <c r="H30" s="6">
        <v>0</v>
      </c>
      <c r="I30" s="6">
        <v>0</v>
      </c>
      <c r="J30" s="7">
        <v>0</v>
      </c>
      <c r="K30" s="7">
        <v>0</v>
      </c>
      <c r="L30" s="7">
        <v>0</v>
      </c>
      <c r="M30" s="7">
        <v>0</v>
      </c>
      <c r="N30" s="7">
        <v>0</v>
      </c>
      <c r="O30" s="7">
        <v>0</v>
      </c>
      <c r="P30" s="7">
        <v>0</v>
      </c>
      <c r="Q30" s="7">
        <v>0</v>
      </c>
      <c r="R30" s="7">
        <v>0</v>
      </c>
      <c r="S30" s="7">
        <v>0</v>
      </c>
      <c r="T30" s="7">
        <v>0</v>
      </c>
      <c r="U30" s="7">
        <v>0</v>
      </c>
      <c r="V30" s="7">
        <v>0</v>
      </c>
      <c r="W30" s="7">
        <v>0</v>
      </c>
      <c r="X30" s="7">
        <v>0</v>
      </c>
      <c r="Y30" s="7">
        <v>0</v>
      </c>
      <c r="Z30" s="7">
        <v>0</v>
      </c>
      <c r="AA30" s="7">
        <v>0</v>
      </c>
      <c r="AB30" s="7">
        <v>0</v>
      </c>
      <c r="AC30" s="7">
        <v>0</v>
      </c>
      <c r="AD30" s="7">
        <v>0</v>
      </c>
      <c r="AE30" s="7">
        <v>0</v>
      </c>
      <c r="AF30" s="7">
        <v>0</v>
      </c>
      <c r="AG30" s="7">
        <v>0</v>
      </c>
      <c r="AH30" s="7">
        <v>0</v>
      </c>
      <c r="AI30" s="7">
        <v>0</v>
      </c>
      <c r="AJ30" s="7">
        <v>0</v>
      </c>
      <c r="AK30" s="7">
        <v>0</v>
      </c>
      <c r="AL30" s="7">
        <v>0</v>
      </c>
      <c r="AM30" s="7">
        <v>0</v>
      </c>
      <c r="AN30" s="7">
        <v>0</v>
      </c>
      <c r="AO30" s="7">
        <v>0</v>
      </c>
      <c r="AP30" s="7">
        <v>0</v>
      </c>
      <c r="AQ30" s="7">
        <v>0</v>
      </c>
      <c r="AR30" s="7">
        <v>0</v>
      </c>
      <c r="AS30" s="7">
        <v>0</v>
      </c>
      <c r="AT30" s="7">
        <v>0</v>
      </c>
      <c r="AU30" s="7">
        <v>0</v>
      </c>
      <c r="AV30" s="7">
        <v>0</v>
      </c>
      <c r="AW30" s="7">
        <v>0</v>
      </c>
      <c r="AX30" s="7">
        <v>0</v>
      </c>
      <c r="AY30" s="7">
        <v>0</v>
      </c>
      <c r="AZ30" s="7">
        <v>0</v>
      </c>
      <c r="BA30" s="7">
        <v>0</v>
      </c>
      <c r="BB30" s="7">
        <v>0</v>
      </c>
      <c r="BC30" s="7">
        <v>0</v>
      </c>
      <c r="BD30" s="7">
        <v>0</v>
      </c>
      <c r="BE30" s="7">
        <v>0</v>
      </c>
      <c r="BF30" s="7">
        <v>0</v>
      </c>
      <c r="BG30" s="7">
        <v>0</v>
      </c>
      <c r="BH30" s="7">
        <v>0</v>
      </c>
      <c r="BI30" s="7">
        <v>0</v>
      </c>
      <c r="BJ30" s="7">
        <v>0</v>
      </c>
      <c r="BK30" s="7">
        <v>0</v>
      </c>
      <c r="BL30" s="7">
        <v>0</v>
      </c>
      <c r="BM30" s="7">
        <v>0</v>
      </c>
      <c r="BN30" s="7">
        <v>0</v>
      </c>
      <c r="BO30" s="7">
        <v>0</v>
      </c>
      <c r="BP30" s="7">
        <v>0</v>
      </c>
      <c r="BQ30" s="7">
        <v>0</v>
      </c>
      <c r="BR30" s="7">
        <v>0</v>
      </c>
      <c r="BS30" s="7">
        <v>0</v>
      </c>
      <c r="BT30" s="7">
        <v>0</v>
      </c>
      <c r="BU30" s="7">
        <v>0</v>
      </c>
      <c r="BV30" s="7">
        <v>0</v>
      </c>
      <c r="BW30" s="7">
        <v>0</v>
      </c>
      <c r="BX30" s="7">
        <v>0</v>
      </c>
      <c r="BY30" s="7">
        <v>0</v>
      </c>
      <c r="BZ30" s="7">
        <v>0</v>
      </c>
      <c r="CA30" s="7">
        <v>0</v>
      </c>
      <c r="CB30" s="7">
        <v>1782.5527451200001</v>
      </c>
      <c r="CC30" s="7">
        <v>0</v>
      </c>
      <c r="CD30" s="7">
        <v>0</v>
      </c>
      <c r="CE30" s="7">
        <v>0</v>
      </c>
      <c r="CF30" s="7">
        <v>0</v>
      </c>
      <c r="CG30" s="7">
        <v>0</v>
      </c>
      <c r="CH30" s="7">
        <v>0</v>
      </c>
      <c r="CI30" s="7">
        <v>0</v>
      </c>
      <c r="CJ30" s="7">
        <v>0</v>
      </c>
      <c r="CK30" s="7">
        <v>0</v>
      </c>
      <c r="CL30" s="7">
        <v>0</v>
      </c>
      <c r="CM30" s="7">
        <v>0</v>
      </c>
      <c r="CN30" s="7">
        <v>0</v>
      </c>
      <c r="CO30" s="7">
        <v>0</v>
      </c>
      <c r="CP30" s="7">
        <v>0</v>
      </c>
      <c r="CQ30" s="7">
        <v>0</v>
      </c>
      <c r="CR30" s="7">
        <v>0</v>
      </c>
      <c r="CS30" s="7">
        <v>0</v>
      </c>
      <c r="CT30" s="7">
        <v>0</v>
      </c>
      <c r="CU30" s="7">
        <v>0</v>
      </c>
      <c r="CV30" s="7">
        <v>0</v>
      </c>
      <c r="CW30" s="7">
        <v>0</v>
      </c>
      <c r="CX30" s="7">
        <v>0</v>
      </c>
      <c r="CY30" s="7">
        <v>0</v>
      </c>
      <c r="CZ30" s="7">
        <v>0</v>
      </c>
      <c r="DA30" s="7">
        <v>0</v>
      </c>
      <c r="DB30" s="7">
        <v>0</v>
      </c>
      <c r="DC30" s="7">
        <v>0</v>
      </c>
      <c r="DD30" s="7">
        <v>0</v>
      </c>
      <c r="DE30" s="7">
        <v>0</v>
      </c>
      <c r="DF30" s="7">
        <v>0</v>
      </c>
      <c r="DG30" s="7">
        <v>0</v>
      </c>
      <c r="DH30" s="7">
        <v>0</v>
      </c>
      <c r="DI30" s="7">
        <v>0</v>
      </c>
      <c r="DJ30" s="7">
        <v>0</v>
      </c>
      <c r="DK30" s="7">
        <v>0</v>
      </c>
      <c r="DL30" s="7">
        <v>0</v>
      </c>
      <c r="DM30" s="7">
        <v>0</v>
      </c>
      <c r="DN30" s="7">
        <v>0</v>
      </c>
      <c r="DO30" s="7">
        <v>0</v>
      </c>
      <c r="DP30" s="7">
        <v>0</v>
      </c>
      <c r="DQ30" s="7">
        <v>0</v>
      </c>
      <c r="DR30" s="7">
        <v>1782.5527451200001</v>
      </c>
      <c r="DS30" s="12"/>
      <c r="DT30" s="12"/>
    </row>
    <row r="31" spans="1:124" s="7" customFormat="1" x14ac:dyDescent="0.2">
      <c r="A31" s="4" t="s">
        <v>62</v>
      </c>
      <c r="B31" s="6">
        <v>0</v>
      </c>
      <c r="C31" s="6">
        <v>0</v>
      </c>
      <c r="D31" s="6">
        <v>0</v>
      </c>
      <c r="E31" s="6">
        <v>0</v>
      </c>
      <c r="F31" s="6">
        <v>0</v>
      </c>
      <c r="G31" s="6">
        <v>0</v>
      </c>
      <c r="H31" s="6">
        <v>0</v>
      </c>
      <c r="I31" s="6">
        <v>0</v>
      </c>
      <c r="J31" s="7">
        <v>0</v>
      </c>
      <c r="K31" s="7">
        <v>0</v>
      </c>
      <c r="L31" s="7">
        <v>0</v>
      </c>
      <c r="M31" s="7">
        <v>0</v>
      </c>
      <c r="N31" s="7">
        <v>0</v>
      </c>
      <c r="O31" s="7">
        <v>0</v>
      </c>
      <c r="P31" s="7">
        <v>0</v>
      </c>
      <c r="Q31" s="7">
        <v>0</v>
      </c>
      <c r="R31" s="7">
        <v>0</v>
      </c>
      <c r="S31" s="7">
        <v>0</v>
      </c>
      <c r="T31" s="7">
        <v>0</v>
      </c>
      <c r="U31" s="7">
        <v>0</v>
      </c>
      <c r="V31" s="7">
        <v>0</v>
      </c>
      <c r="W31" s="7">
        <v>0</v>
      </c>
      <c r="X31" s="7">
        <v>0</v>
      </c>
      <c r="Y31" s="7">
        <v>0</v>
      </c>
      <c r="Z31" s="7">
        <v>0</v>
      </c>
      <c r="AA31" s="7">
        <v>0</v>
      </c>
      <c r="AB31" s="7">
        <v>0</v>
      </c>
      <c r="AC31" s="7">
        <v>0</v>
      </c>
      <c r="AD31" s="7">
        <v>0</v>
      </c>
      <c r="AE31" s="7">
        <v>0</v>
      </c>
      <c r="AF31" s="7">
        <v>0</v>
      </c>
      <c r="AG31" s="7">
        <v>0</v>
      </c>
      <c r="AH31" s="7">
        <v>0</v>
      </c>
      <c r="AI31" s="7">
        <v>0</v>
      </c>
      <c r="AJ31" s="7">
        <v>0</v>
      </c>
      <c r="AK31" s="7">
        <v>0</v>
      </c>
      <c r="AL31" s="7">
        <v>0</v>
      </c>
      <c r="AM31" s="7">
        <v>0</v>
      </c>
      <c r="AN31" s="7">
        <v>0</v>
      </c>
      <c r="AO31" s="7">
        <v>0</v>
      </c>
      <c r="AP31" s="7">
        <v>0</v>
      </c>
      <c r="AQ31" s="7">
        <v>0</v>
      </c>
      <c r="AR31" s="7">
        <v>0</v>
      </c>
      <c r="AS31" s="7">
        <v>0</v>
      </c>
      <c r="AT31" s="7">
        <v>0</v>
      </c>
      <c r="AU31" s="7">
        <v>0</v>
      </c>
      <c r="AV31" s="7">
        <v>0</v>
      </c>
      <c r="AW31" s="7">
        <v>0</v>
      </c>
      <c r="AX31" s="7">
        <v>0</v>
      </c>
      <c r="AY31" s="7">
        <v>0</v>
      </c>
      <c r="AZ31" s="7">
        <v>0</v>
      </c>
      <c r="BA31" s="7">
        <v>164.11472904999999</v>
      </c>
      <c r="BB31" s="7">
        <v>0</v>
      </c>
      <c r="BC31" s="7">
        <v>0</v>
      </c>
      <c r="BD31" s="7">
        <v>0</v>
      </c>
      <c r="BE31" s="7">
        <v>0</v>
      </c>
      <c r="BF31" s="7">
        <v>0</v>
      </c>
      <c r="BG31" s="7">
        <v>0</v>
      </c>
      <c r="BH31" s="7">
        <v>0</v>
      </c>
      <c r="BI31" s="7">
        <v>0</v>
      </c>
      <c r="BJ31" s="7">
        <v>0</v>
      </c>
      <c r="BK31" s="7">
        <v>0</v>
      </c>
      <c r="BL31" s="7">
        <v>0</v>
      </c>
      <c r="BM31" s="7">
        <v>0</v>
      </c>
      <c r="BN31" s="7">
        <v>0</v>
      </c>
      <c r="BO31" s="7">
        <v>0</v>
      </c>
      <c r="BP31" s="7">
        <v>0</v>
      </c>
      <c r="BQ31" s="7">
        <v>0</v>
      </c>
      <c r="BR31" s="7">
        <v>0</v>
      </c>
      <c r="BS31" s="7">
        <v>0</v>
      </c>
      <c r="BT31" s="7">
        <v>0</v>
      </c>
      <c r="BU31" s="7">
        <v>0</v>
      </c>
      <c r="BV31" s="7">
        <v>0</v>
      </c>
      <c r="BW31" s="7">
        <v>0</v>
      </c>
      <c r="BX31" s="7">
        <v>0</v>
      </c>
      <c r="BY31" s="7">
        <v>0</v>
      </c>
      <c r="BZ31" s="7">
        <v>0</v>
      </c>
      <c r="CA31" s="7">
        <v>0</v>
      </c>
      <c r="CB31" s="7">
        <v>0</v>
      </c>
      <c r="CC31" s="7">
        <v>0</v>
      </c>
      <c r="CD31" s="7">
        <v>0</v>
      </c>
      <c r="CE31" s="7">
        <v>0</v>
      </c>
      <c r="CF31" s="7">
        <v>0</v>
      </c>
      <c r="CG31" s="7">
        <v>0</v>
      </c>
      <c r="CH31" s="7">
        <v>0</v>
      </c>
      <c r="CI31" s="7">
        <v>0</v>
      </c>
      <c r="CJ31" s="7">
        <v>0</v>
      </c>
      <c r="CK31" s="7">
        <v>0</v>
      </c>
      <c r="CL31" s="7">
        <v>0</v>
      </c>
      <c r="CM31" s="7">
        <v>0</v>
      </c>
      <c r="CN31" s="7">
        <v>0</v>
      </c>
      <c r="CO31" s="7">
        <v>0</v>
      </c>
      <c r="CP31" s="7">
        <v>0</v>
      </c>
      <c r="CQ31" s="7">
        <v>0</v>
      </c>
      <c r="CR31" s="7">
        <v>0</v>
      </c>
      <c r="CS31" s="7">
        <v>0</v>
      </c>
      <c r="CT31" s="7">
        <v>0</v>
      </c>
      <c r="CU31" s="7">
        <v>0</v>
      </c>
      <c r="CV31" s="7">
        <v>0</v>
      </c>
      <c r="CW31" s="7">
        <v>0</v>
      </c>
      <c r="CX31" s="7">
        <v>0</v>
      </c>
      <c r="CY31" s="7">
        <v>0</v>
      </c>
      <c r="CZ31" s="7">
        <v>0</v>
      </c>
      <c r="DA31" s="7">
        <v>0</v>
      </c>
      <c r="DB31" s="7">
        <v>0</v>
      </c>
      <c r="DC31" s="7">
        <v>0</v>
      </c>
      <c r="DD31" s="7">
        <v>0</v>
      </c>
      <c r="DE31" s="7">
        <v>0</v>
      </c>
      <c r="DF31" s="7">
        <v>0</v>
      </c>
      <c r="DG31" s="7">
        <v>0</v>
      </c>
      <c r="DH31" s="7">
        <v>0</v>
      </c>
      <c r="DI31" s="7">
        <v>0</v>
      </c>
      <c r="DJ31" s="7">
        <v>0</v>
      </c>
      <c r="DK31" s="7">
        <v>0</v>
      </c>
      <c r="DL31" s="7">
        <v>0</v>
      </c>
      <c r="DM31" s="7">
        <v>0</v>
      </c>
      <c r="DN31" s="7">
        <v>0</v>
      </c>
      <c r="DO31" s="7">
        <v>0</v>
      </c>
      <c r="DP31" s="7">
        <v>0</v>
      </c>
      <c r="DQ31" s="7">
        <v>0</v>
      </c>
      <c r="DR31" s="7">
        <v>164.11472904999999</v>
      </c>
      <c r="DS31" s="12"/>
      <c r="DT31" s="12"/>
    </row>
    <row r="32" spans="1:124" s="7" customFormat="1" x14ac:dyDescent="0.2">
      <c r="A32" s="4" t="s">
        <v>63</v>
      </c>
      <c r="B32" s="6">
        <v>0</v>
      </c>
      <c r="C32" s="6">
        <v>0</v>
      </c>
      <c r="D32" s="6">
        <v>0</v>
      </c>
      <c r="E32" s="6">
        <v>0</v>
      </c>
      <c r="F32" s="6">
        <v>0</v>
      </c>
      <c r="G32" s="6">
        <v>0</v>
      </c>
      <c r="H32" s="6">
        <v>0</v>
      </c>
      <c r="I32" s="6">
        <v>0</v>
      </c>
      <c r="J32" s="7">
        <v>0</v>
      </c>
      <c r="K32" s="7">
        <v>0</v>
      </c>
      <c r="L32" s="7">
        <v>0</v>
      </c>
      <c r="M32" s="7">
        <v>0</v>
      </c>
      <c r="N32" s="7">
        <v>0</v>
      </c>
      <c r="O32" s="7">
        <v>0</v>
      </c>
      <c r="P32" s="7">
        <v>0</v>
      </c>
      <c r="Q32" s="7">
        <v>0</v>
      </c>
      <c r="R32" s="7">
        <v>0</v>
      </c>
      <c r="S32" s="7">
        <v>0</v>
      </c>
      <c r="T32" s="7">
        <v>0</v>
      </c>
      <c r="U32" s="7">
        <v>0</v>
      </c>
      <c r="V32" s="7">
        <v>0</v>
      </c>
      <c r="W32" s="7">
        <v>0</v>
      </c>
      <c r="X32" s="7">
        <v>2002</v>
      </c>
      <c r="Y32" s="7">
        <v>0</v>
      </c>
      <c r="Z32" s="7">
        <v>0</v>
      </c>
      <c r="AA32" s="7">
        <v>0</v>
      </c>
      <c r="AB32" s="7">
        <v>0</v>
      </c>
      <c r="AC32" s="7">
        <v>0</v>
      </c>
      <c r="AD32" s="7">
        <v>0</v>
      </c>
      <c r="AE32" s="7">
        <v>0</v>
      </c>
      <c r="AF32" s="7">
        <v>0</v>
      </c>
      <c r="AG32" s="7">
        <v>0</v>
      </c>
      <c r="AH32" s="7">
        <v>0</v>
      </c>
      <c r="AI32" s="7">
        <v>0</v>
      </c>
      <c r="AJ32" s="7">
        <v>0</v>
      </c>
      <c r="AK32" s="7">
        <v>0</v>
      </c>
      <c r="AL32" s="7">
        <v>0</v>
      </c>
      <c r="AM32" s="7">
        <v>0</v>
      </c>
      <c r="AN32" s="7">
        <v>0</v>
      </c>
      <c r="AO32" s="7">
        <v>0</v>
      </c>
      <c r="AP32" s="7">
        <v>0</v>
      </c>
      <c r="AQ32" s="7">
        <v>0</v>
      </c>
      <c r="AR32" s="7">
        <v>0</v>
      </c>
      <c r="AS32" s="7">
        <v>0</v>
      </c>
      <c r="AT32" s="7">
        <v>0</v>
      </c>
      <c r="AU32" s="7">
        <v>0</v>
      </c>
      <c r="AV32" s="7">
        <v>0</v>
      </c>
      <c r="AW32" s="7">
        <v>0</v>
      </c>
      <c r="AX32" s="7">
        <v>0</v>
      </c>
      <c r="AY32" s="7">
        <v>0</v>
      </c>
      <c r="AZ32" s="7">
        <v>0</v>
      </c>
      <c r="BA32" s="7">
        <v>0</v>
      </c>
      <c r="BB32" s="7">
        <v>0</v>
      </c>
      <c r="BC32" s="7">
        <v>0</v>
      </c>
      <c r="BD32" s="7">
        <v>0</v>
      </c>
      <c r="BE32" s="7">
        <v>0</v>
      </c>
      <c r="BF32" s="7">
        <v>0</v>
      </c>
      <c r="BG32" s="7">
        <v>0</v>
      </c>
      <c r="BH32" s="7">
        <v>0</v>
      </c>
      <c r="BI32" s="7">
        <v>0</v>
      </c>
      <c r="BJ32" s="7">
        <v>0</v>
      </c>
      <c r="BK32" s="7">
        <v>0</v>
      </c>
      <c r="BL32" s="7">
        <v>0</v>
      </c>
      <c r="BM32" s="7">
        <v>0</v>
      </c>
      <c r="BN32" s="7">
        <v>0</v>
      </c>
      <c r="BO32" s="7">
        <v>0</v>
      </c>
      <c r="BP32" s="7">
        <v>0</v>
      </c>
      <c r="BQ32" s="7">
        <v>0</v>
      </c>
      <c r="BR32" s="7">
        <v>0</v>
      </c>
      <c r="BS32" s="7">
        <v>0</v>
      </c>
      <c r="BT32" s="7">
        <v>0</v>
      </c>
      <c r="BU32" s="7">
        <v>0</v>
      </c>
      <c r="BV32" s="7">
        <v>36.666666999999997</v>
      </c>
      <c r="BW32" s="7">
        <v>0</v>
      </c>
      <c r="BX32" s="7">
        <v>0</v>
      </c>
      <c r="BY32" s="7">
        <v>0</v>
      </c>
      <c r="BZ32" s="7">
        <v>0</v>
      </c>
      <c r="CA32" s="7">
        <v>0</v>
      </c>
      <c r="CB32" s="7">
        <v>0</v>
      </c>
      <c r="CC32" s="7">
        <v>0</v>
      </c>
      <c r="CD32" s="7">
        <v>0</v>
      </c>
      <c r="CE32" s="7">
        <v>0</v>
      </c>
      <c r="CF32" s="7">
        <v>0</v>
      </c>
      <c r="CG32" s="7">
        <v>0</v>
      </c>
      <c r="CH32" s="7">
        <v>0</v>
      </c>
      <c r="CI32" s="7">
        <v>0</v>
      </c>
      <c r="CJ32" s="7">
        <v>0</v>
      </c>
      <c r="CK32" s="7">
        <v>0</v>
      </c>
      <c r="CL32" s="7">
        <v>0</v>
      </c>
      <c r="CM32" s="7">
        <v>0</v>
      </c>
      <c r="CN32" s="7">
        <v>0</v>
      </c>
      <c r="CO32" s="7">
        <v>0</v>
      </c>
      <c r="CP32" s="7">
        <v>0</v>
      </c>
      <c r="CQ32" s="7">
        <v>0</v>
      </c>
      <c r="CR32" s="7">
        <v>0</v>
      </c>
      <c r="CS32" s="7">
        <v>0</v>
      </c>
      <c r="CT32" s="7">
        <v>0</v>
      </c>
      <c r="CU32" s="7">
        <v>0</v>
      </c>
      <c r="CV32" s="7">
        <v>0</v>
      </c>
      <c r="CW32" s="7">
        <v>0</v>
      </c>
      <c r="CX32" s="7">
        <v>0</v>
      </c>
      <c r="CY32" s="7">
        <v>0</v>
      </c>
      <c r="CZ32" s="7">
        <v>0</v>
      </c>
      <c r="DA32" s="7">
        <v>0</v>
      </c>
      <c r="DB32" s="7">
        <v>0.3</v>
      </c>
      <c r="DC32" s="7">
        <v>0</v>
      </c>
      <c r="DD32" s="7">
        <v>0</v>
      </c>
      <c r="DE32" s="7">
        <v>0</v>
      </c>
      <c r="DF32" s="7">
        <v>0</v>
      </c>
      <c r="DG32" s="7">
        <v>0</v>
      </c>
      <c r="DH32" s="7">
        <v>0</v>
      </c>
      <c r="DI32" s="7">
        <v>0</v>
      </c>
      <c r="DJ32" s="7">
        <v>0</v>
      </c>
      <c r="DK32" s="7">
        <v>0</v>
      </c>
      <c r="DL32" s="7">
        <v>0</v>
      </c>
      <c r="DM32" s="7">
        <v>0</v>
      </c>
      <c r="DN32" s="7">
        <v>0</v>
      </c>
      <c r="DO32" s="7">
        <v>0</v>
      </c>
      <c r="DP32" s="7">
        <v>0</v>
      </c>
      <c r="DQ32" s="7">
        <v>0</v>
      </c>
      <c r="DR32" s="7">
        <v>2038.9666669999999</v>
      </c>
      <c r="DS32" s="12"/>
      <c r="DT32" s="12"/>
    </row>
    <row r="33" spans="1:124" s="7" customFormat="1" x14ac:dyDescent="0.2">
      <c r="A33" s="4" t="s">
        <v>64</v>
      </c>
      <c r="B33" s="6">
        <v>0</v>
      </c>
      <c r="C33" s="6">
        <v>0</v>
      </c>
      <c r="D33" s="6">
        <v>0</v>
      </c>
      <c r="E33" s="6">
        <v>0</v>
      </c>
      <c r="F33" s="6">
        <v>0</v>
      </c>
      <c r="G33" s="6">
        <v>0</v>
      </c>
      <c r="H33" s="6">
        <v>0</v>
      </c>
      <c r="I33" s="6">
        <v>0</v>
      </c>
      <c r="J33" s="7">
        <v>0</v>
      </c>
      <c r="K33" s="7">
        <v>0</v>
      </c>
      <c r="L33" s="7">
        <v>0</v>
      </c>
      <c r="M33" s="7">
        <v>0</v>
      </c>
      <c r="N33" s="7">
        <v>0</v>
      </c>
      <c r="O33" s="7">
        <v>0</v>
      </c>
      <c r="P33" s="7">
        <v>0</v>
      </c>
      <c r="Q33" s="7">
        <v>0</v>
      </c>
      <c r="R33" s="7">
        <v>0</v>
      </c>
      <c r="S33" s="7">
        <v>0</v>
      </c>
      <c r="T33" s="7">
        <v>0</v>
      </c>
      <c r="U33" s="7">
        <v>0</v>
      </c>
      <c r="V33" s="7">
        <v>0</v>
      </c>
      <c r="W33" s="7">
        <v>0</v>
      </c>
      <c r="X33" s="7">
        <v>0</v>
      </c>
      <c r="Y33" s="7">
        <v>0</v>
      </c>
      <c r="Z33" s="7">
        <v>0</v>
      </c>
      <c r="AA33" s="7">
        <v>0</v>
      </c>
      <c r="AB33" s="7">
        <v>0</v>
      </c>
      <c r="AC33" s="7">
        <v>0</v>
      </c>
      <c r="AD33" s="7">
        <v>0</v>
      </c>
      <c r="AE33" s="7">
        <v>4.9395315200000001</v>
      </c>
      <c r="AF33" s="7">
        <v>0</v>
      </c>
      <c r="AG33" s="7">
        <v>0</v>
      </c>
      <c r="AH33" s="7">
        <v>0</v>
      </c>
      <c r="AI33" s="7">
        <v>0</v>
      </c>
      <c r="AJ33" s="7">
        <v>0</v>
      </c>
      <c r="AK33" s="7">
        <v>0</v>
      </c>
      <c r="AL33" s="7">
        <v>0</v>
      </c>
      <c r="AM33" s="7">
        <v>0</v>
      </c>
      <c r="AN33" s="7">
        <v>0</v>
      </c>
      <c r="AO33" s="7">
        <v>0</v>
      </c>
      <c r="AP33" s="7">
        <v>0</v>
      </c>
      <c r="AQ33" s="7">
        <v>0</v>
      </c>
      <c r="AR33" s="7">
        <v>0</v>
      </c>
      <c r="AS33" s="7">
        <v>0</v>
      </c>
      <c r="AT33" s="7">
        <v>0</v>
      </c>
      <c r="AU33" s="7">
        <v>0</v>
      </c>
      <c r="AV33" s="7">
        <v>0</v>
      </c>
      <c r="AW33" s="7">
        <v>0</v>
      </c>
      <c r="AX33" s="7">
        <v>0</v>
      </c>
      <c r="AY33" s="7">
        <v>0</v>
      </c>
      <c r="AZ33" s="7">
        <v>0</v>
      </c>
      <c r="BA33" s="7">
        <v>0</v>
      </c>
      <c r="BB33" s="7">
        <v>0</v>
      </c>
      <c r="BC33" s="7">
        <v>0</v>
      </c>
      <c r="BD33" s="7">
        <v>0</v>
      </c>
      <c r="BE33" s="7">
        <v>0</v>
      </c>
      <c r="BF33" s="7">
        <v>0</v>
      </c>
      <c r="BG33" s="7">
        <v>0</v>
      </c>
      <c r="BH33" s="7">
        <v>0</v>
      </c>
      <c r="BI33" s="7">
        <v>0</v>
      </c>
      <c r="BJ33" s="7">
        <v>0</v>
      </c>
      <c r="BK33" s="7">
        <v>0</v>
      </c>
      <c r="BL33" s="7">
        <v>0</v>
      </c>
      <c r="BM33" s="7">
        <v>0</v>
      </c>
      <c r="BN33" s="7">
        <v>0</v>
      </c>
      <c r="BO33" s="7">
        <v>0</v>
      </c>
      <c r="BP33" s="7">
        <v>0</v>
      </c>
      <c r="BQ33" s="7">
        <v>0</v>
      </c>
      <c r="BR33" s="7">
        <v>0</v>
      </c>
      <c r="BS33" s="7">
        <v>0</v>
      </c>
      <c r="BT33" s="7">
        <v>0</v>
      </c>
      <c r="BU33" s="7">
        <v>0</v>
      </c>
      <c r="BV33" s="7">
        <v>0</v>
      </c>
      <c r="BW33" s="7">
        <v>0</v>
      </c>
      <c r="BX33" s="7">
        <v>0</v>
      </c>
      <c r="BY33" s="7">
        <v>0</v>
      </c>
      <c r="BZ33" s="7">
        <v>0</v>
      </c>
      <c r="CA33" s="7">
        <v>0</v>
      </c>
      <c r="CB33" s="7">
        <v>0</v>
      </c>
      <c r="CC33" s="7">
        <v>0</v>
      </c>
      <c r="CD33" s="7">
        <v>0</v>
      </c>
      <c r="CE33" s="7">
        <v>0</v>
      </c>
      <c r="CF33" s="7">
        <v>0</v>
      </c>
      <c r="CG33" s="7">
        <v>0</v>
      </c>
      <c r="CH33" s="7">
        <v>0</v>
      </c>
      <c r="CI33" s="7">
        <v>0</v>
      </c>
      <c r="CJ33" s="7">
        <v>0</v>
      </c>
      <c r="CK33" s="7">
        <v>0</v>
      </c>
      <c r="CL33" s="7">
        <v>0</v>
      </c>
      <c r="CM33" s="7">
        <v>0</v>
      </c>
      <c r="CN33" s="7">
        <v>0</v>
      </c>
      <c r="CO33" s="7">
        <v>0</v>
      </c>
      <c r="CP33" s="7">
        <v>0</v>
      </c>
      <c r="CQ33" s="7">
        <v>0</v>
      </c>
      <c r="CR33" s="7">
        <v>0</v>
      </c>
      <c r="CS33" s="7">
        <v>0</v>
      </c>
      <c r="CT33" s="7">
        <v>0</v>
      </c>
      <c r="CU33" s="7">
        <v>0</v>
      </c>
      <c r="CV33" s="7">
        <v>0</v>
      </c>
      <c r="CW33" s="7">
        <v>0</v>
      </c>
      <c r="CX33" s="7">
        <v>0</v>
      </c>
      <c r="CY33" s="7">
        <v>0</v>
      </c>
      <c r="CZ33" s="7">
        <v>0</v>
      </c>
      <c r="DA33" s="7">
        <v>0</v>
      </c>
      <c r="DB33" s="7">
        <v>0</v>
      </c>
      <c r="DC33" s="7">
        <v>0</v>
      </c>
      <c r="DD33" s="7">
        <v>0</v>
      </c>
      <c r="DE33" s="7">
        <v>0</v>
      </c>
      <c r="DF33" s="7">
        <v>0</v>
      </c>
      <c r="DG33" s="7">
        <v>0</v>
      </c>
      <c r="DH33" s="7">
        <v>0</v>
      </c>
      <c r="DI33" s="7">
        <v>0</v>
      </c>
      <c r="DJ33" s="7">
        <v>0</v>
      </c>
      <c r="DK33" s="7">
        <v>0</v>
      </c>
      <c r="DL33" s="7">
        <v>0</v>
      </c>
      <c r="DM33" s="7">
        <v>0</v>
      </c>
      <c r="DN33" s="7">
        <v>0</v>
      </c>
      <c r="DO33" s="7">
        <v>0</v>
      </c>
      <c r="DP33" s="7">
        <v>0</v>
      </c>
      <c r="DQ33" s="7">
        <v>0</v>
      </c>
      <c r="DR33" s="7">
        <v>4.9395315200000001</v>
      </c>
      <c r="DS33" s="12"/>
      <c r="DT33" s="12"/>
    </row>
    <row r="34" spans="1:124" s="7" customFormat="1" x14ac:dyDescent="0.2">
      <c r="A34" s="4" t="s">
        <v>65</v>
      </c>
      <c r="B34" s="6">
        <v>0</v>
      </c>
      <c r="C34" s="6">
        <v>0</v>
      </c>
      <c r="D34" s="6">
        <v>0</v>
      </c>
      <c r="E34" s="6">
        <v>0</v>
      </c>
      <c r="F34" s="6">
        <v>0</v>
      </c>
      <c r="G34" s="6">
        <v>0</v>
      </c>
      <c r="H34" s="6">
        <v>0</v>
      </c>
      <c r="I34" s="6">
        <v>0</v>
      </c>
      <c r="J34" s="7">
        <v>0</v>
      </c>
      <c r="K34" s="7">
        <v>0</v>
      </c>
      <c r="L34" s="7">
        <v>0</v>
      </c>
      <c r="M34" s="7">
        <v>0</v>
      </c>
      <c r="N34" s="7">
        <v>0</v>
      </c>
      <c r="O34" s="7">
        <v>0</v>
      </c>
      <c r="P34" s="7">
        <v>0</v>
      </c>
      <c r="Q34" s="7">
        <v>0</v>
      </c>
      <c r="R34" s="7">
        <v>0</v>
      </c>
      <c r="S34" s="7">
        <v>0</v>
      </c>
      <c r="T34" s="7">
        <v>0</v>
      </c>
      <c r="U34" s="7">
        <v>0</v>
      </c>
      <c r="V34" s="7">
        <v>0</v>
      </c>
      <c r="W34" s="7">
        <v>0</v>
      </c>
      <c r="X34" s="7">
        <v>0</v>
      </c>
      <c r="Y34" s="7">
        <v>0</v>
      </c>
      <c r="Z34" s="7">
        <v>0</v>
      </c>
      <c r="AA34" s="7">
        <v>0</v>
      </c>
      <c r="AB34" s="7">
        <v>0</v>
      </c>
      <c r="AC34" s="7">
        <v>0</v>
      </c>
      <c r="AD34" s="7">
        <v>0</v>
      </c>
      <c r="AE34" s="7">
        <v>0</v>
      </c>
      <c r="AF34" s="7">
        <v>0</v>
      </c>
      <c r="AG34" s="7">
        <v>0</v>
      </c>
      <c r="AH34" s="7">
        <v>0</v>
      </c>
      <c r="AI34" s="7">
        <v>0</v>
      </c>
      <c r="AJ34" s="7">
        <v>0</v>
      </c>
      <c r="AK34" s="7">
        <v>0</v>
      </c>
      <c r="AL34" s="7">
        <v>0</v>
      </c>
      <c r="AM34" s="7">
        <v>0</v>
      </c>
      <c r="AN34" s="7">
        <v>0</v>
      </c>
      <c r="AO34" s="7">
        <v>0</v>
      </c>
      <c r="AP34" s="7">
        <v>0</v>
      </c>
      <c r="AQ34" s="7">
        <v>0</v>
      </c>
      <c r="AR34" s="7">
        <v>0</v>
      </c>
      <c r="AS34" s="7">
        <v>0</v>
      </c>
      <c r="AT34" s="7">
        <v>0</v>
      </c>
      <c r="AU34" s="7">
        <v>0</v>
      </c>
      <c r="AV34" s="7">
        <v>0</v>
      </c>
      <c r="AW34" s="7">
        <v>0</v>
      </c>
      <c r="AX34" s="7">
        <v>0</v>
      </c>
      <c r="AY34" s="7">
        <v>0</v>
      </c>
      <c r="AZ34" s="7">
        <v>0</v>
      </c>
      <c r="BA34" s="7">
        <v>0</v>
      </c>
      <c r="BB34" s="7">
        <v>0</v>
      </c>
      <c r="BC34" s="7">
        <v>0</v>
      </c>
      <c r="BD34" s="7">
        <v>0</v>
      </c>
      <c r="BE34" s="7">
        <v>0</v>
      </c>
      <c r="BF34" s="7">
        <v>0</v>
      </c>
      <c r="BG34" s="7">
        <v>0</v>
      </c>
      <c r="BH34" s="7">
        <v>0</v>
      </c>
      <c r="BI34" s="7">
        <v>0</v>
      </c>
      <c r="BJ34" s="7">
        <v>0</v>
      </c>
      <c r="BK34" s="7">
        <v>0</v>
      </c>
      <c r="BL34" s="7">
        <v>0</v>
      </c>
      <c r="BM34" s="7">
        <v>0</v>
      </c>
      <c r="BN34" s="7">
        <v>0</v>
      </c>
      <c r="BO34" s="7">
        <v>0</v>
      </c>
      <c r="BP34" s="7">
        <v>0</v>
      </c>
      <c r="BQ34" s="7">
        <v>0</v>
      </c>
      <c r="BR34" s="7">
        <v>0</v>
      </c>
      <c r="BS34" s="7">
        <v>0</v>
      </c>
      <c r="BT34" s="7">
        <v>0</v>
      </c>
      <c r="BU34" s="7">
        <v>0</v>
      </c>
      <c r="BV34" s="7">
        <v>0</v>
      </c>
      <c r="BW34" s="7">
        <v>0</v>
      </c>
      <c r="BX34" s="7">
        <v>0</v>
      </c>
      <c r="BY34" s="7">
        <v>0</v>
      </c>
      <c r="BZ34" s="7">
        <v>0</v>
      </c>
      <c r="CA34" s="7">
        <v>0</v>
      </c>
      <c r="CB34" s="7">
        <v>0</v>
      </c>
      <c r="CC34" s="7">
        <v>0</v>
      </c>
      <c r="CD34" s="7">
        <v>0</v>
      </c>
      <c r="CE34" s="7">
        <v>0</v>
      </c>
      <c r="CF34" s="7">
        <v>1989.000207</v>
      </c>
      <c r="CG34" s="7">
        <v>0</v>
      </c>
      <c r="CH34" s="7">
        <v>0</v>
      </c>
      <c r="CI34" s="7">
        <v>0</v>
      </c>
      <c r="CJ34" s="7">
        <v>0</v>
      </c>
      <c r="CK34" s="7">
        <v>0</v>
      </c>
      <c r="CL34" s="7">
        <v>0</v>
      </c>
      <c r="CM34" s="7">
        <v>0</v>
      </c>
      <c r="CN34" s="7">
        <v>0</v>
      </c>
      <c r="CO34" s="7">
        <v>0</v>
      </c>
      <c r="CP34" s="7">
        <v>0</v>
      </c>
      <c r="CQ34" s="7">
        <v>0</v>
      </c>
      <c r="CR34" s="7">
        <v>0</v>
      </c>
      <c r="CS34" s="7">
        <v>0</v>
      </c>
      <c r="CT34" s="7">
        <v>0</v>
      </c>
      <c r="CU34" s="7">
        <v>0</v>
      </c>
      <c r="CV34" s="7">
        <v>0</v>
      </c>
      <c r="CW34" s="7">
        <v>0</v>
      </c>
      <c r="CX34" s="7">
        <v>0</v>
      </c>
      <c r="CY34" s="7">
        <v>0</v>
      </c>
      <c r="CZ34" s="7">
        <v>0</v>
      </c>
      <c r="DA34" s="7">
        <v>0</v>
      </c>
      <c r="DB34" s="7">
        <v>0</v>
      </c>
      <c r="DC34" s="7">
        <v>0</v>
      </c>
      <c r="DD34" s="7">
        <v>0</v>
      </c>
      <c r="DE34" s="7">
        <v>0</v>
      </c>
      <c r="DF34" s="7">
        <v>0</v>
      </c>
      <c r="DG34" s="7">
        <v>0</v>
      </c>
      <c r="DH34" s="7">
        <v>0</v>
      </c>
      <c r="DI34" s="7">
        <v>0</v>
      </c>
      <c r="DJ34" s="7">
        <v>0</v>
      </c>
      <c r="DK34" s="7">
        <v>0</v>
      </c>
      <c r="DL34" s="7">
        <v>0</v>
      </c>
      <c r="DM34" s="7">
        <v>0</v>
      </c>
      <c r="DN34" s="7">
        <v>0</v>
      </c>
      <c r="DO34" s="7">
        <v>0</v>
      </c>
      <c r="DP34" s="7">
        <v>0</v>
      </c>
      <c r="DQ34" s="7">
        <v>0</v>
      </c>
      <c r="DR34" s="7">
        <v>1989.000207</v>
      </c>
      <c r="DS34" s="12"/>
      <c r="DT34" s="12"/>
    </row>
    <row r="35" spans="1:124" s="7" customFormat="1" ht="24" x14ac:dyDescent="0.2">
      <c r="A35" s="4" t="s">
        <v>66</v>
      </c>
      <c r="B35" s="6">
        <v>0</v>
      </c>
      <c r="C35" s="6">
        <v>0</v>
      </c>
      <c r="D35" s="6">
        <v>0</v>
      </c>
      <c r="E35" s="6">
        <v>0</v>
      </c>
      <c r="F35" s="6">
        <v>0</v>
      </c>
      <c r="G35" s="6">
        <v>0</v>
      </c>
      <c r="H35" s="6">
        <v>0</v>
      </c>
      <c r="I35" s="6">
        <v>0</v>
      </c>
      <c r="J35" s="7">
        <v>0</v>
      </c>
      <c r="K35" s="7">
        <v>0</v>
      </c>
      <c r="L35" s="7">
        <v>0</v>
      </c>
      <c r="M35" s="7">
        <v>0</v>
      </c>
      <c r="N35" s="7">
        <v>0</v>
      </c>
      <c r="O35" s="7">
        <v>0</v>
      </c>
      <c r="P35" s="7">
        <v>0</v>
      </c>
      <c r="Q35" s="7">
        <v>0</v>
      </c>
      <c r="R35" s="7">
        <v>0</v>
      </c>
      <c r="S35" s="7">
        <v>0</v>
      </c>
      <c r="T35" s="7">
        <v>0.45959071000000001</v>
      </c>
      <c r="U35" s="7">
        <v>0</v>
      </c>
      <c r="V35" s="7">
        <v>0</v>
      </c>
      <c r="W35" s="7">
        <v>0</v>
      </c>
      <c r="X35" s="7">
        <v>0</v>
      </c>
      <c r="Y35" s="7">
        <v>0</v>
      </c>
      <c r="Z35" s="7">
        <v>0</v>
      </c>
      <c r="AA35" s="7">
        <v>0</v>
      </c>
      <c r="AB35" s="7">
        <v>0</v>
      </c>
      <c r="AC35" s="7">
        <v>0</v>
      </c>
      <c r="AD35" s="7">
        <v>0</v>
      </c>
      <c r="AE35" s="7">
        <v>0</v>
      </c>
      <c r="AF35" s="7">
        <v>0</v>
      </c>
      <c r="AG35" s="7">
        <v>0</v>
      </c>
      <c r="AH35" s="7">
        <v>0</v>
      </c>
      <c r="AI35" s="7">
        <v>0</v>
      </c>
      <c r="AJ35" s="7">
        <v>0</v>
      </c>
      <c r="AK35" s="7">
        <v>0</v>
      </c>
      <c r="AL35" s="7">
        <v>0</v>
      </c>
      <c r="AM35" s="7">
        <v>0</v>
      </c>
      <c r="AN35" s="7">
        <v>0</v>
      </c>
      <c r="AO35" s="7">
        <v>0</v>
      </c>
      <c r="AP35" s="7">
        <v>0</v>
      </c>
      <c r="AQ35" s="7">
        <v>0</v>
      </c>
      <c r="AR35" s="7">
        <v>0</v>
      </c>
      <c r="AS35" s="7">
        <v>0</v>
      </c>
      <c r="AT35" s="7">
        <v>0</v>
      </c>
      <c r="AU35" s="7">
        <v>0</v>
      </c>
      <c r="AV35" s="7">
        <v>0</v>
      </c>
      <c r="AW35" s="7">
        <v>0</v>
      </c>
      <c r="AX35" s="7">
        <v>0</v>
      </c>
      <c r="AY35" s="7">
        <v>0</v>
      </c>
      <c r="AZ35" s="7">
        <v>0</v>
      </c>
      <c r="BA35" s="7">
        <v>0</v>
      </c>
      <c r="BB35" s="7">
        <v>0</v>
      </c>
      <c r="BC35" s="7">
        <v>0</v>
      </c>
      <c r="BD35" s="7">
        <v>0</v>
      </c>
      <c r="BE35" s="7">
        <v>0</v>
      </c>
      <c r="BF35" s="7">
        <v>0</v>
      </c>
      <c r="BG35" s="7">
        <v>0</v>
      </c>
      <c r="BH35" s="7">
        <v>0</v>
      </c>
      <c r="BI35" s="7">
        <v>0</v>
      </c>
      <c r="BJ35" s="7">
        <v>0</v>
      </c>
      <c r="BK35" s="7">
        <v>0</v>
      </c>
      <c r="BL35" s="7">
        <v>0</v>
      </c>
      <c r="BM35" s="7">
        <v>0</v>
      </c>
      <c r="BN35" s="7">
        <v>0</v>
      </c>
      <c r="BO35" s="7">
        <v>0</v>
      </c>
      <c r="BP35" s="7">
        <v>0</v>
      </c>
      <c r="BQ35" s="7">
        <v>0</v>
      </c>
      <c r="BR35" s="7">
        <v>0</v>
      </c>
      <c r="BS35" s="7">
        <v>0</v>
      </c>
      <c r="BT35" s="7">
        <v>0</v>
      </c>
      <c r="BU35" s="7">
        <v>0</v>
      </c>
      <c r="BV35" s="7">
        <v>0</v>
      </c>
      <c r="BW35" s="7">
        <v>0</v>
      </c>
      <c r="BX35" s="7">
        <v>0</v>
      </c>
      <c r="BY35" s="7">
        <v>0</v>
      </c>
      <c r="BZ35" s="7">
        <v>0</v>
      </c>
      <c r="CA35" s="7">
        <v>0</v>
      </c>
      <c r="CB35" s="7">
        <v>0</v>
      </c>
      <c r="CC35" s="7">
        <v>0</v>
      </c>
      <c r="CD35" s="7">
        <v>0</v>
      </c>
      <c r="CE35" s="7">
        <v>0</v>
      </c>
      <c r="CF35" s="7">
        <v>0</v>
      </c>
      <c r="CG35" s="7">
        <v>0</v>
      </c>
      <c r="CH35" s="7">
        <v>0</v>
      </c>
      <c r="CI35" s="7">
        <v>0</v>
      </c>
      <c r="CJ35" s="7">
        <v>0</v>
      </c>
      <c r="CK35" s="7">
        <v>0</v>
      </c>
      <c r="CL35" s="7">
        <v>0</v>
      </c>
      <c r="CM35" s="7">
        <v>0</v>
      </c>
      <c r="CN35" s="7">
        <v>0</v>
      </c>
      <c r="CO35" s="7">
        <v>0</v>
      </c>
      <c r="CP35" s="7">
        <v>0</v>
      </c>
      <c r="CQ35" s="7">
        <v>0</v>
      </c>
      <c r="CR35" s="7">
        <v>0</v>
      </c>
      <c r="CS35" s="7">
        <v>0</v>
      </c>
      <c r="CT35" s="7">
        <v>0</v>
      </c>
      <c r="CU35" s="7">
        <v>0</v>
      </c>
      <c r="CV35" s="7">
        <v>0</v>
      </c>
      <c r="CW35" s="7">
        <v>0</v>
      </c>
      <c r="CX35" s="7">
        <v>0</v>
      </c>
      <c r="CY35" s="7">
        <v>0</v>
      </c>
      <c r="CZ35" s="7">
        <v>0</v>
      </c>
      <c r="DA35" s="7">
        <v>0</v>
      </c>
      <c r="DB35" s="7">
        <v>0</v>
      </c>
      <c r="DC35" s="7">
        <v>0</v>
      </c>
      <c r="DD35" s="7">
        <v>0</v>
      </c>
      <c r="DE35" s="7">
        <v>0</v>
      </c>
      <c r="DF35" s="7">
        <v>0</v>
      </c>
      <c r="DG35" s="7">
        <v>0</v>
      </c>
      <c r="DH35" s="7">
        <v>0</v>
      </c>
      <c r="DI35" s="7">
        <v>0</v>
      </c>
      <c r="DJ35" s="7">
        <v>0</v>
      </c>
      <c r="DK35" s="7">
        <v>0</v>
      </c>
      <c r="DL35" s="7">
        <v>0</v>
      </c>
      <c r="DM35" s="7">
        <v>0</v>
      </c>
      <c r="DN35" s="7">
        <v>0</v>
      </c>
      <c r="DO35" s="7">
        <v>0</v>
      </c>
      <c r="DP35" s="7">
        <v>0</v>
      </c>
      <c r="DQ35" s="7">
        <v>0</v>
      </c>
      <c r="DR35" s="7">
        <v>0.45959071000000001</v>
      </c>
      <c r="DS35" s="12"/>
      <c r="DT35" s="12"/>
    </row>
    <row r="36" spans="1:124" s="7" customFormat="1" x14ac:dyDescent="0.2">
      <c r="A36" s="4" t="s">
        <v>67</v>
      </c>
      <c r="B36" s="6">
        <v>0</v>
      </c>
      <c r="C36" s="6">
        <v>0</v>
      </c>
      <c r="D36" s="6">
        <v>0</v>
      </c>
      <c r="E36" s="6">
        <v>0</v>
      </c>
      <c r="F36" s="6">
        <v>0</v>
      </c>
      <c r="G36" s="6">
        <v>0</v>
      </c>
      <c r="H36" s="6">
        <v>0</v>
      </c>
      <c r="I36" s="6">
        <v>0</v>
      </c>
      <c r="J36" s="7">
        <v>0</v>
      </c>
      <c r="K36" s="7">
        <v>0</v>
      </c>
      <c r="L36" s="7">
        <v>0</v>
      </c>
      <c r="M36" s="7">
        <v>0</v>
      </c>
      <c r="N36" s="7">
        <v>0</v>
      </c>
      <c r="O36" s="7">
        <v>0</v>
      </c>
      <c r="P36" s="7">
        <v>0</v>
      </c>
      <c r="Q36" s="7">
        <v>0</v>
      </c>
      <c r="R36" s="7">
        <v>0</v>
      </c>
      <c r="S36" s="7">
        <v>0</v>
      </c>
      <c r="T36" s="7">
        <v>0</v>
      </c>
      <c r="U36" s="7">
        <v>0</v>
      </c>
      <c r="V36" s="7">
        <v>0</v>
      </c>
      <c r="W36" s="7">
        <v>0</v>
      </c>
      <c r="X36" s="7">
        <v>0</v>
      </c>
      <c r="Y36" s="7">
        <v>0</v>
      </c>
      <c r="Z36" s="7">
        <v>0</v>
      </c>
      <c r="AA36" s="7">
        <v>0</v>
      </c>
      <c r="AB36" s="7">
        <v>0</v>
      </c>
      <c r="AC36" s="7">
        <v>0</v>
      </c>
      <c r="AD36" s="7">
        <v>0</v>
      </c>
      <c r="AE36" s="7">
        <v>0</v>
      </c>
      <c r="AF36" s="7">
        <v>0</v>
      </c>
      <c r="AG36" s="7">
        <v>0</v>
      </c>
      <c r="AH36" s="7">
        <v>0</v>
      </c>
      <c r="AI36" s="7">
        <v>0</v>
      </c>
      <c r="AJ36" s="7">
        <v>0</v>
      </c>
      <c r="AK36" s="7">
        <v>0</v>
      </c>
      <c r="AL36" s="7">
        <v>0</v>
      </c>
      <c r="AM36" s="7">
        <v>0</v>
      </c>
      <c r="AN36" s="7">
        <v>0</v>
      </c>
      <c r="AO36" s="7">
        <v>0</v>
      </c>
      <c r="AP36" s="7">
        <v>0</v>
      </c>
      <c r="AQ36" s="7">
        <v>0</v>
      </c>
      <c r="AR36" s="7">
        <v>0</v>
      </c>
      <c r="AS36" s="7">
        <v>0</v>
      </c>
      <c r="AT36" s="7">
        <v>0</v>
      </c>
      <c r="AU36" s="7">
        <v>0</v>
      </c>
      <c r="AV36" s="7">
        <v>0</v>
      </c>
      <c r="AW36" s="7">
        <v>0</v>
      </c>
      <c r="AX36" s="7">
        <v>0</v>
      </c>
      <c r="AY36" s="7">
        <v>0</v>
      </c>
      <c r="AZ36" s="7">
        <v>0</v>
      </c>
      <c r="BA36" s="7">
        <v>0</v>
      </c>
      <c r="BB36" s="7">
        <v>0</v>
      </c>
      <c r="BC36" s="7">
        <v>0</v>
      </c>
      <c r="BD36" s="7">
        <v>0</v>
      </c>
      <c r="BE36" s="7">
        <v>0</v>
      </c>
      <c r="BF36" s="7">
        <v>0</v>
      </c>
      <c r="BG36" s="7">
        <v>0</v>
      </c>
      <c r="BH36" s="7">
        <v>0</v>
      </c>
      <c r="BI36" s="7">
        <v>0</v>
      </c>
      <c r="BJ36" s="7">
        <v>0</v>
      </c>
      <c r="BK36" s="7">
        <v>0</v>
      </c>
      <c r="BL36" s="7">
        <v>0</v>
      </c>
      <c r="BM36" s="7">
        <v>0</v>
      </c>
      <c r="BN36" s="7">
        <v>0</v>
      </c>
      <c r="BO36" s="7">
        <v>0</v>
      </c>
      <c r="BP36" s="7">
        <v>0</v>
      </c>
      <c r="BQ36" s="7">
        <v>0</v>
      </c>
      <c r="BR36" s="7">
        <v>5.6649999600000003</v>
      </c>
      <c r="BS36" s="7">
        <v>0</v>
      </c>
      <c r="BT36" s="7">
        <v>14086.382317629999</v>
      </c>
      <c r="BU36" s="7">
        <v>0</v>
      </c>
      <c r="BV36" s="7">
        <v>0</v>
      </c>
      <c r="BW36" s="7">
        <v>0</v>
      </c>
      <c r="BX36" s="7">
        <v>0</v>
      </c>
      <c r="BY36" s="7">
        <v>0</v>
      </c>
      <c r="BZ36" s="7">
        <v>0</v>
      </c>
      <c r="CA36" s="7">
        <v>215652.57251745</v>
      </c>
      <c r="CB36" s="7">
        <v>0</v>
      </c>
      <c r="CC36" s="7">
        <v>0</v>
      </c>
      <c r="CD36" s="7">
        <v>6.9041968999999996</v>
      </c>
      <c r="CE36" s="7">
        <v>0</v>
      </c>
      <c r="CF36" s="7">
        <v>0</v>
      </c>
      <c r="CG36" s="7">
        <v>0</v>
      </c>
      <c r="CH36" s="7">
        <v>0</v>
      </c>
      <c r="CI36" s="7">
        <v>0</v>
      </c>
      <c r="CJ36" s="7">
        <v>0</v>
      </c>
      <c r="CK36" s="7">
        <v>0</v>
      </c>
      <c r="CL36" s="7">
        <v>0</v>
      </c>
      <c r="CM36" s="7">
        <v>0</v>
      </c>
      <c r="CN36" s="7">
        <v>0</v>
      </c>
      <c r="CO36" s="7">
        <v>0</v>
      </c>
      <c r="CP36" s="7">
        <v>0</v>
      </c>
      <c r="CQ36" s="7">
        <v>0</v>
      </c>
      <c r="CR36" s="7">
        <v>0</v>
      </c>
      <c r="CS36" s="7">
        <v>0</v>
      </c>
      <c r="CT36" s="7">
        <v>0</v>
      </c>
      <c r="CU36" s="7">
        <v>0</v>
      </c>
      <c r="CV36" s="7">
        <v>0</v>
      </c>
      <c r="CW36" s="7">
        <v>0</v>
      </c>
      <c r="CX36" s="7">
        <v>0</v>
      </c>
      <c r="CY36" s="7">
        <v>0</v>
      </c>
      <c r="CZ36" s="7">
        <v>0</v>
      </c>
      <c r="DA36" s="7">
        <v>0</v>
      </c>
      <c r="DB36" s="7">
        <v>0</v>
      </c>
      <c r="DC36" s="7">
        <v>0</v>
      </c>
      <c r="DD36" s="7">
        <v>0</v>
      </c>
      <c r="DE36" s="7">
        <v>0</v>
      </c>
      <c r="DF36" s="7">
        <v>0</v>
      </c>
      <c r="DG36" s="7">
        <v>0</v>
      </c>
      <c r="DH36" s="7">
        <v>0</v>
      </c>
      <c r="DI36" s="7">
        <v>0</v>
      </c>
      <c r="DJ36" s="7">
        <v>0</v>
      </c>
      <c r="DK36" s="7">
        <v>0</v>
      </c>
      <c r="DL36" s="7">
        <v>0</v>
      </c>
      <c r="DM36" s="7">
        <v>0</v>
      </c>
      <c r="DN36" s="7">
        <v>0</v>
      </c>
      <c r="DO36" s="7">
        <v>0</v>
      </c>
      <c r="DP36" s="7">
        <v>0</v>
      </c>
      <c r="DQ36" s="7">
        <v>0</v>
      </c>
      <c r="DR36" s="7">
        <v>229751.52403194</v>
      </c>
      <c r="DS36" s="12"/>
      <c r="DT36" s="12"/>
    </row>
    <row r="37" spans="1:124" s="7" customFormat="1" x14ac:dyDescent="0.2">
      <c r="A37" s="4" t="s">
        <v>68</v>
      </c>
      <c r="B37" s="6">
        <v>0</v>
      </c>
      <c r="C37" s="6">
        <v>0</v>
      </c>
      <c r="D37" s="6">
        <v>0</v>
      </c>
      <c r="E37" s="6">
        <v>0</v>
      </c>
      <c r="F37" s="6">
        <v>0</v>
      </c>
      <c r="G37" s="6">
        <v>0</v>
      </c>
      <c r="H37" s="6">
        <v>0</v>
      </c>
      <c r="I37" s="6">
        <v>0</v>
      </c>
      <c r="J37" s="7">
        <v>0</v>
      </c>
      <c r="K37" s="7">
        <v>0</v>
      </c>
      <c r="L37" s="7">
        <v>0</v>
      </c>
      <c r="M37" s="7">
        <v>0</v>
      </c>
      <c r="N37" s="7">
        <v>0</v>
      </c>
      <c r="O37" s="7">
        <v>0</v>
      </c>
      <c r="P37" s="7">
        <v>0</v>
      </c>
      <c r="Q37" s="7">
        <v>0</v>
      </c>
      <c r="R37" s="7">
        <v>0</v>
      </c>
      <c r="S37" s="7">
        <v>0</v>
      </c>
      <c r="T37" s="7">
        <v>0</v>
      </c>
      <c r="U37" s="7">
        <v>0</v>
      </c>
      <c r="V37" s="7">
        <v>0</v>
      </c>
      <c r="W37" s="7">
        <v>0</v>
      </c>
      <c r="X37" s="7">
        <v>0</v>
      </c>
      <c r="Y37" s="7">
        <v>0</v>
      </c>
      <c r="Z37" s="7">
        <v>0</v>
      </c>
      <c r="AA37" s="7">
        <v>0</v>
      </c>
      <c r="AB37" s="7">
        <v>0</v>
      </c>
      <c r="AC37" s="7">
        <v>0</v>
      </c>
      <c r="AD37" s="7">
        <v>0</v>
      </c>
      <c r="AE37" s="7">
        <v>0</v>
      </c>
      <c r="AF37" s="7">
        <v>0</v>
      </c>
      <c r="AG37" s="7">
        <v>0</v>
      </c>
      <c r="AH37" s="7">
        <v>0</v>
      </c>
      <c r="AI37" s="7">
        <v>0</v>
      </c>
      <c r="AJ37" s="7">
        <v>0</v>
      </c>
      <c r="AK37" s="7">
        <v>0</v>
      </c>
      <c r="AL37" s="7">
        <v>0</v>
      </c>
      <c r="AM37" s="7">
        <v>0</v>
      </c>
      <c r="AN37" s="7">
        <v>0</v>
      </c>
      <c r="AO37" s="7">
        <v>0</v>
      </c>
      <c r="AP37" s="7">
        <v>0</v>
      </c>
      <c r="AQ37" s="7">
        <v>0</v>
      </c>
      <c r="AR37" s="7">
        <v>0</v>
      </c>
      <c r="AS37" s="7">
        <v>0</v>
      </c>
      <c r="AT37" s="7">
        <v>0</v>
      </c>
      <c r="AU37" s="7">
        <v>0</v>
      </c>
      <c r="AV37" s="7">
        <v>0</v>
      </c>
      <c r="AW37" s="7">
        <v>0</v>
      </c>
      <c r="AX37" s="7">
        <v>0</v>
      </c>
      <c r="AY37" s="7">
        <v>0</v>
      </c>
      <c r="AZ37" s="7">
        <v>0</v>
      </c>
      <c r="BA37" s="7">
        <v>0</v>
      </c>
      <c r="BB37" s="7">
        <v>0</v>
      </c>
      <c r="BC37" s="7">
        <v>0</v>
      </c>
      <c r="BD37" s="7">
        <v>1257.57642747</v>
      </c>
      <c r="BE37" s="7">
        <v>0</v>
      </c>
      <c r="BF37" s="7">
        <v>0</v>
      </c>
      <c r="BG37" s="7">
        <v>0</v>
      </c>
      <c r="BH37" s="7">
        <v>0</v>
      </c>
      <c r="BI37" s="7">
        <v>0</v>
      </c>
      <c r="BJ37" s="7">
        <v>0</v>
      </c>
      <c r="BK37" s="7">
        <v>0</v>
      </c>
      <c r="BL37" s="7">
        <v>0</v>
      </c>
      <c r="BM37" s="7">
        <v>0</v>
      </c>
      <c r="BN37" s="7">
        <v>0</v>
      </c>
      <c r="BO37" s="7">
        <v>0</v>
      </c>
      <c r="BP37" s="7">
        <v>0</v>
      </c>
      <c r="BQ37" s="7">
        <v>0</v>
      </c>
      <c r="BR37" s="7">
        <v>0</v>
      </c>
      <c r="BS37" s="7">
        <v>0</v>
      </c>
      <c r="BT37" s="7">
        <v>0</v>
      </c>
      <c r="BU37" s="7">
        <v>0</v>
      </c>
      <c r="BV37" s="7">
        <v>0</v>
      </c>
      <c r="BW37" s="7">
        <v>0</v>
      </c>
      <c r="BX37" s="7">
        <v>0</v>
      </c>
      <c r="BY37" s="7">
        <v>0</v>
      </c>
      <c r="BZ37" s="7">
        <v>0</v>
      </c>
      <c r="CA37" s="7">
        <v>0</v>
      </c>
      <c r="CB37" s="7">
        <v>0</v>
      </c>
      <c r="CC37" s="7">
        <v>0</v>
      </c>
      <c r="CD37" s="7">
        <v>0</v>
      </c>
      <c r="CE37" s="7">
        <v>0</v>
      </c>
      <c r="CF37" s="7">
        <v>0</v>
      </c>
      <c r="CG37" s="7">
        <v>0</v>
      </c>
      <c r="CH37" s="7">
        <v>0</v>
      </c>
      <c r="CI37" s="7">
        <v>0</v>
      </c>
      <c r="CJ37" s="7">
        <v>0</v>
      </c>
      <c r="CK37" s="7">
        <v>0</v>
      </c>
      <c r="CL37" s="7">
        <v>0</v>
      </c>
      <c r="CM37" s="7">
        <v>0</v>
      </c>
      <c r="CN37" s="7">
        <v>0</v>
      </c>
      <c r="CO37" s="7">
        <v>0</v>
      </c>
      <c r="CP37" s="7">
        <v>0</v>
      </c>
      <c r="CQ37" s="7">
        <v>0</v>
      </c>
      <c r="CR37" s="7">
        <v>0</v>
      </c>
      <c r="CS37" s="7">
        <v>0</v>
      </c>
      <c r="CT37" s="7">
        <v>0</v>
      </c>
      <c r="CU37" s="7">
        <v>0</v>
      </c>
      <c r="CV37" s="7">
        <v>0</v>
      </c>
      <c r="CW37" s="7">
        <v>0</v>
      </c>
      <c r="CX37" s="7">
        <v>0</v>
      </c>
      <c r="CY37" s="7">
        <v>0</v>
      </c>
      <c r="CZ37" s="7">
        <v>0</v>
      </c>
      <c r="DA37" s="7">
        <v>0</v>
      </c>
      <c r="DB37" s="7">
        <v>0</v>
      </c>
      <c r="DC37" s="7">
        <v>0</v>
      </c>
      <c r="DD37" s="7">
        <v>0</v>
      </c>
      <c r="DE37" s="7">
        <v>0</v>
      </c>
      <c r="DF37" s="7">
        <v>0</v>
      </c>
      <c r="DG37" s="7">
        <v>0</v>
      </c>
      <c r="DH37" s="7">
        <v>0</v>
      </c>
      <c r="DI37" s="7">
        <v>0</v>
      </c>
      <c r="DJ37" s="7">
        <v>0</v>
      </c>
      <c r="DK37" s="7">
        <v>0</v>
      </c>
      <c r="DL37" s="7">
        <v>0</v>
      </c>
      <c r="DM37" s="7">
        <v>0</v>
      </c>
      <c r="DN37" s="7">
        <v>0</v>
      </c>
      <c r="DO37" s="7">
        <v>0</v>
      </c>
      <c r="DP37" s="7">
        <v>0</v>
      </c>
      <c r="DQ37" s="7">
        <v>0</v>
      </c>
      <c r="DR37" s="7">
        <v>1257.57642747</v>
      </c>
      <c r="DS37" s="12"/>
      <c r="DT37" s="12"/>
    </row>
    <row r="38" spans="1:124" s="7" customFormat="1" x14ac:dyDescent="0.2">
      <c r="A38" s="4" t="s">
        <v>69</v>
      </c>
      <c r="B38" s="6">
        <v>0</v>
      </c>
      <c r="C38" s="6">
        <v>0</v>
      </c>
      <c r="D38" s="6">
        <v>0</v>
      </c>
      <c r="E38" s="6">
        <v>0</v>
      </c>
      <c r="F38" s="6">
        <v>2296.3274366099999</v>
      </c>
      <c r="G38" s="6">
        <v>96.821040800000006</v>
      </c>
      <c r="H38" s="6">
        <v>0</v>
      </c>
      <c r="I38" s="6">
        <v>1450.65875925</v>
      </c>
      <c r="J38" s="7">
        <v>119.49761700000001</v>
      </c>
      <c r="K38" s="7">
        <v>1928.832353</v>
      </c>
      <c r="L38" s="7">
        <v>25.615372019999999</v>
      </c>
      <c r="M38" s="7">
        <v>98.894323999999997</v>
      </c>
      <c r="N38" s="7">
        <v>0</v>
      </c>
      <c r="O38" s="7">
        <v>0</v>
      </c>
      <c r="P38" s="7">
        <v>6.3160570004999999</v>
      </c>
      <c r="Q38" s="7">
        <v>4.6345628009000004</v>
      </c>
      <c r="R38" s="7">
        <v>0.37947853999999998</v>
      </c>
      <c r="S38" s="7">
        <v>2.7000000000000001E-7</v>
      </c>
      <c r="T38" s="7">
        <v>438.26501059999998</v>
      </c>
      <c r="U38" s="7">
        <v>0</v>
      </c>
      <c r="V38" s="7">
        <v>0</v>
      </c>
      <c r="W38" s="7">
        <v>0.16590830000000001</v>
      </c>
      <c r="X38" s="7">
        <v>121</v>
      </c>
      <c r="Y38" s="7">
        <v>0</v>
      </c>
      <c r="Z38" s="7">
        <v>0</v>
      </c>
      <c r="AA38" s="7">
        <v>0</v>
      </c>
      <c r="AB38" s="7">
        <v>0</v>
      </c>
      <c r="AC38" s="7">
        <v>0</v>
      </c>
      <c r="AD38" s="7">
        <v>0</v>
      </c>
      <c r="AE38" s="7">
        <v>11.531877</v>
      </c>
      <c r="AF38" s="7">
        <v>0</v>
      </c>
      <c r="AG38" s="7">
        <v>0</v>
      </c>
      <c r="AH38" s="7">
        <v>0</v>
      </c>
      <c r="AI38" s="7">
        <v>0</v>
      </c>
      <c r="AJ38" s="7">
        <v>0</v>
      </c>
      <c r="AK38" s="7">
        <v>0</v>
      </c>
      <c r="AL38" s="7">
        <v>0</v>
      </c>
      <c r="AM38" s="7">
        <v>0</v>
      </c>
      <c r="AN38" s="7">
        <v>0</v>
      </c>
      <c r="AO38" s="7">
        <v>0</v>
      </c>
      <c r="AP38" s="7">
        <v>0</v>
      </c>
      <c r="AQ38" s="7">
        <v>0</v>
      </c>
      <c r="AR38" s="7">
        <v>56.17265304</v>
      </c>
      <c r="AS38" s="7">
        <v>140.46088155000001</v>
      </c>
      <c r="AT38" s="7">
        <v>65.388400000000004</v>
      </c>
      <c r="AU38" s="7">
        <v>61.31602788</v>
      </c>
      <c r="AV38" s="7">
        <v>0</v>
      </c>
      <c r="AW38" s="7">
        <v>0</v>
      </c>
      <c r="AX38" s="7">
        <v>4.7790740002999996</v>
      </c>
      <c r="AY38" s="7">
        <v>11.378958000000001</v>
      </c>
      <c r="AZ38" s="7">
        <v>217.52562800000001</v>
      </c>
      <c r="BA38" s="7">
        <v>0</v>
      </c>
      <c r="BB38" s="7">
        <v>95</v>
      </c>
      <c r="BC38" s="7">
        <v>26.849232000000001</v>
      </c>
      <c r="BD38" s="7">
        <v>141.75657709999999</v>
      </c>
      <c r="BE38" s="7">
        <v>1036.107</v>
      </c>
      <c r="BF38" s="7">
        <v>0</v>
      </c>
      <c r="BG38" s="7">
        <v>102.323837</v>
      </c>
      <c r="BH38" s="7">
        <v>46.392768429999997</v>
      </c>
      <c r="BI38" s="7">
        <v>0</v>
      </c>
      <c r="BJ38" s="7">
        <v>0</v>
      </c>
      <c r="BK38" s="7">
        <v>0</v>
      </c>
      <c r="BL38" s="7">
        <v>0</v>
      </c>
      <c r="BM38" s="7">
        <v>0</v>
      </c>
      <c r="BN38" s="7">
        <v>0</v>
      </c>
      <c r="BO38" s="7">
        <v>0</v>
      </c>
      <c r="BP38" s="7">
        <v>0</v>
      </c>
      <c r="BQ38" s="7">
        <v>10.61381909</v>
      </c>
      <c r="BR38" s="7">
        <v>0</v>
      </c>
      <c r="BS38" s="7">
        <v>86.536964100000006</v>
      </c>
      <c r="BT38" s="7">
        <v>0</v>
      </c>
      <c r="BU38" s="7">
        <v>35.7441684</v>
      </c>
      <c r="BV38" s="7">
        <v>0</v>
      </c>
      <c r="BW38" s="7">
        <v>0</v>
      </c>
      <c r="BX38" s="7">
        <v>0</v>
      </c>
      <c r="BY38" s="7">
        <v>31.6489118</v>
      </c>
      <c r="BZ38" s="7">
        <v>0</v>
      </c>
      <c r="CA38" s="7">
        <v>7.4984723400000002</v>
      </c>
      <c r="CB38" s="7">
        <v>42.890476870000001</v>
      </c>
      <c r="CC38" s="7">
        <v>0</v>
      </c>
      <c r="CD38" s="7">
        <v>211.95314629999999</v>
      </c>
      <c r="CE38" s="7">
        <v>0</v>
      </c>
      <c r="CF38" s="7">
        <v>4.0064202900000003</v>
      </c>
      <c r="CG38" s="7">
        <v>0</v>
      </c>
      <c r="CH38" s="7">
        <v>0</v>
      </c>
      <c r="CI38" s="7">
        <v>55458.830263229996</v>
      </c>
      <c r="CJ38" s="7">
        <v>0</v>
      </c>
      <c r="CK38" s="7">
        <v>0.138879</v>
      </c>
      <c r="CL38" s="7">
        <v>0</v>
      </c>
      <c r="CM38" s="7">
        <v>0.29545006000000001</v>
      </c>
      <c r="CN38" s="7">
        <v>0</v>
      </c>
      <c r="CO38" s="7">
        <v>213.98958200000001</v>
      </c>
      <c r="CP38" s="7">
        <v>0</v>
      </c>
      <c r="CQ38" s="7">
        <v>0</v>
      </c>
      <c r="CR38" s="7">
        <v>93.313272799999993</v>
      </c>
      <c r="CS38" s="7">
        <v>0</v>
      </c>
      <c r="CT38" s="7">
        <v>44872.015908130001</v>
      </c>
      <c r="CU38" s="7">
        <v>15.983796</v>
      </c>
      <c r="CV38" s="7">
        <v>0</v>
      </c>
      <c r="CW38" s="7">
        <v>67.018000000000001</v>
      </c>
      <c r="CX38" s="7">
        <v>0</v>
      </c>
      <c r="CY38" s="7">
        <v>0</v>
      </c>
      <c r="CZ38" s="7">
        <v>0</v>
      </c>
      <c r="DA38" s="7">
        <v>0</v>
      </c>
      <c r="DB38" s="7">
        <v>10.352401</v>
      </c>
      <c r="DC38" s="7">
        <v>0</v>
      </c>
      <c r="DD38" s="7">
        <v>0</v>
      </c>
      <c r="DE38" s="7">
        <v>0</v>
      </c>
      <c r="DF38" s="7">
        <v>0</v>
      </c>
      <c r="DG38" s="7">
        <v>0</v>
      </c>
      <c r="DH38" s="7">
        <v>0</v>
      </c>
      <c r="DI38" s="7">
        <v>0</v>
      </c>
      <c r="DJ38" s="7">
        <v>0</v>
      </c>
      <c r="DK38" s="7">
        <v>0</v>
      </c>
      <c r="DL38" s="7">
        <v>0</v>
      </c>
      <c r="DM38" s="7">
        <v>0</v>
      </c>
      <c r="DN38" s="7">
        <v>0</v>
      </c>
      <c r="DO38" s="7">
        <v>0</v>
      </c>
      <c r="DP38" s="7">
        <v>0</v>
      </c>
      <c r="DQ38" s="7">
        <v>0</v>
      </c>
      <c r="DR38" s="7">
        <v>109767.2207656017</v>
      </c>
      <c r="DS38" s="12"/>
      <c r="DT38" s="12"/>
    </row>
    <row r="39" spans="1:124" s="7" customFormat="1" ht="24" x14ac:dyDescent="0.2">
      <c r="A39" s="4" t="s">
        <v>70</v>
      </c>
      <c r="B39" s="6">
        <v>0</v>
      </c>
      <c r="C39" s="6">
        <v>0</v>
      </c>
      <c r="D39" s="6">
        <v>0</v>
      </c>
      <c r="E39" s="6">
        <v>0</v>
      </c>
      <c r="F39" s="6">
        <v>0</v>
      </c>
      <c r="G39" s="6">
        <v>0</v>
      </c>
      <c r="H39" s="6">
        <v>0</v>
      </c>
      <c r="I39" s="6">
        <v>0</v>
      </c>
      <c r="J39" s="7">
        <v>0</v>
      </c>
      <c r="K39" s="7">
        <v>0</v>
      </c>
      <c r="L39" s="7">
        <v>0</v>
      </c>
      <c r="M39" s="7">
        <v>0</v>
      </c>
      <c r="N39" s="7">
        <v>0</v>
      </c>
      <c r="O39" s="7">
        <v>0</v>
      </c>
      <c r="P39" s="7">
        <v>0</v>
      </c>
      <c r="Q39" s="7">
        <v>0</v>
      </c>
      <c r="R39" s="7">
        <v>0</v>
      </c>
      <c r="S39" s="7">
        <v>0</v>
      </c>
      <c r="T39" s="7">
        <v>0</v>
      </c>
      <c r="U39" s="7">
        <v>0</v>
      </c>
      <c r="V39" s="7">
        <v>0</v>
      </c>
      <c r="W39" s="7">
        <v>0</v>
      </c>
      <c r="X39" s="7">
        <v>0</v>
      </c>
      <c r="Y39" s="7">
        <v>0</v>
      </c>
      <c r="Z39" s="7">
        <v>0</v>
      </c>
      <c r="AA39" s="7">
        <v>0</v>
      </c>
      <c r="AB39" s="7">
        <v>0</v>
      </c>
      <c r="AC39" s="7">
        <v>0</v>
      </c>
      <c r="AD39" s="7">
        <v>0</v>
      </c>
      <c r="AE39" s="7">
        <v>0</v>
      </c>
      <c r="AF39" s="7">
        <v>0</v>
      </c>
      <c r="AG39" s="7">
        <v>0</v>
      </c>
      <c r="AH39" s="7">
        <v>0</v>
      </c>
      <c r="AI39" s="7">
        <v>0</v>
      </c>
      <c r="AJ39" s="7">
        <v>0</v>
      </c>
      <c r="AK39" s="7">
        <v>0</v>
      </c>
      <c r="AL39" s="7">
        <v>0</v>
      </c>
      <c r="AM39" s="7">
        <v>0</v>
      </c>
      <c r="AN39" s="7">
        <v>0</v>
      </c>
      <c r="AO39" s="7">
        <v>0</v>
      </c>
      <c r="AP39" s="7">
        <v>0</v>
      </c>
      <c r="AQ39" s="7">
        <v>0</v>
      </c>
      <c r="AR39" s="7">
        <v>0</v>
      </c>
      <c r="AS39" s="7">
        <v>0</v>
      </c>
      <c r="AT39" s="7">
        <v>0</v>
      </c>
      <c r="AU39" s="7">
        <v>0</v>
      </c>
      <c r="AV39" s="7">
        <v>0</v>
      </c>
      <c r="AW39" s="7">
        <v>0</v>
      </c>
      <c r="AX39" s="7">
        <v>0</v>
      </c>
      <c r="AY39" s="7">
        <v>0</v>
      </c>
      <c r="AZ39" s="7">
        <v>0</v>
      </c>
      <c r="BA39" s="7">
        <v>0</v>
      </c>
      <c r="BB39" s="7">
        <v>0</v>
      </c>
      <c r="BC39" s="7">
        <v>0</v>
      </c>
      <c r="BD39" s="7">
        <v>0</v>
      </c>
      <c r="BE39" s="7">
        <v>0</v>
      </c>
      <c r="BF39" s="7">
        <v>0</v>
      </c>
      <c r="BG39" s="7">
        <v>0</v>
      </c>
      <c r="BH39" s="7">
        <v>0</v>
      </c>
      <c r="BI39" s="7">
        <v>0</v>
      </c>
      <c r="BJ39" s="7">
        <v>0</v>
      </c>
      <c r="BK39" s="7">
        <v>0</v>
      </c>
      <c r="BL39" s="7">
        <v>0</v>
      </c>
      <c r="BM39" s="7">
        <v>0</v>
      </c>
      <c r="BN39" s="7">
        <v>0</v>
      </c>
      <c r="BO39" s="7">
        <v>0</v>
      </c>
      <c r="BP39" s="7">
        <v>0</v>
      </c>
      <c r="BQ39" s="7">
        <v>0</v>
      </c>
      <c r="BR39" s="7">
        <v>0</v>
      </c>
      <c r="BS39" s="7">
        <v>0</v>
      </c>
      <c r="BT39" s="7">
        <v>0</v>
      </c>
      <c r="BU39" s="7">
        <v>0</v>
      </c>
      <c r="BV39" s="7">
        <v>0</v>
      </c>
      <c r="BW39" s="7">
        <v>0</v>
      </c>
      <c r="BX39" s="7">
        <v>0</v>
      </c>
      <c r="BY39" s="7">
        <v>0</v>
      </c>
      <c r="BZ39" s="7">
        <v>0</v>
      </c>
      <c r="CA39" s="7">
        <v>0</v>
      </c>
      <c r="CB39" s="7">
        <v>0</v>
      </c>
      <c r="CC39" s="7">
        <v>0</v>
      </c>
      <c r="CD39" s="7">
        <v>0</v>
      </c>
      <c r="CE39" s="7">
        <v>0</v>
      </c>
      <c r="CF39" s="7">
        <v>0</v>
      </c>
      <c r="CG39" s="7">
        <v>0</v>
      </c>
      <c r="CH39" s="7">
        <v>0</v>
      </c>
      <c r="CI39" s="7">
        <v>0</v>
      </c>
      <c r="CJ39" s="7">
        <v>0</v>
      </c>
      <c r="CK39" s="7">
        <v>0</v>
      </c>
      <c r="CL39" s="7">
        <v>0</v>
      </c>
      <c r="CM39" s="7">
        <v>0</v>
      </c>
      <c r="CN39" s="7">
        <v>0</v>
      </c>
      <c r="CO39" s="7">
        <v>0</v>
      </c>
      <c r="CP39" s="7">
        <v>0</v>
      </c>
      <c r="CQ39" s="7">
        <v>0</v>
      </c>
      <c r="CR39" s="7">
        <v>0</v>
      </c>
      <c r="CS39" s="7">
        <v>0</v>
      </c>
      <c r="CT39" s="7">
        <v>0</v>
      </c>
      <c r="CU39" s="7">
        <v>0</v>
      </c>
      <c r="CV39" s="7">
        <v>0</v>
      </c>
      <c r="CW39" s="7">
        <v>0</v>
      </c>
      <c r="CX39" s="7">
        <v>0</v>
      </c>
      <c r="CY39" s="7">
        <v>0</v>
      </c>
      <c r="CZ39" s="7">
        <v>0</v>
      </c>
      <c r="DA39" s="7">
        <v>0</v>
      </c>
      <c r="DB39" s="7">
        <v>0</v>
      </c>
      <c r="DC39" s="7">
        <v>0</v>
      </c>
      <c r="DD39" s="7">
        <v>0</v>
      </c>
      <c r="DE39" s="7">
        <v>0</v>
      </c>
      <c r="DF39" s="7">
        <v>0</v>
      </c>
      <c r="DG39" s="7">
        <v>0</v>
      </c>
      <c r="DH39" s="7">
        <v>0</v>
      </c>
      <c r="DI39" s="7">
        <v>0</v>
      </c>
      <c r="DJ39" s="7">
        <v>0</v>
      </c>
      <c r="DK39" s="7">
        <v>0</v>
      </c>
      <c r="DL39" s="7">
        <v>0</v>
      </c>
      <c r="DM39" s="7">
        <v>0</v>
      </c>
      <c r="DN39" s="7">
        <v>8.2199999999999995E-2</v>
      </c>
      <c r="DO39" s="7">
        <v>0</v>
      </c>
      <c r="DP39" s="7">
        <v>0</v>
      </c>
      <c r="DQ39" s="7">
        <v>0</v>
      </c>
      <c r="DR39" s="7">
        <v>8.2199999999999995E-2</v>
      </c>
      <c r="DS39" s="12"/>
      <c r="DT39" s="12"/>
    </row>
    <row r="40" spans="1:124" s="7" customFormat="1" x14ac:dyDescent="0.2">
      <c r="A40" s="4" t="s">
        <v>71</v>
      </c>
      <c r="B40" s="6">
        <v>0</v>
      </c>
      <c r="C40" s="6">
        <v>309.20644240000001</v>
      </c>
      <c r="D40" s="6">
        <v>0</v>
      </c>
      <c r="E40" s="6">
        <v>0</v>
      </c>
      <c r="F40" s="6">
        <v>11481.63718295</v>
      </c>
      <c r="G40" s="6">
        <v>0</v>
      </c>
      <c r="H40" s="6">
        <v>0</v>
      </c>
      <c r="I40" s="6">
        <v>3920.7225257999999</v>
      </c>
      <c r="J40" s="7">
        <v>0</v>
      </c>
      <c r="K40" s="7">
        <v>0</v>
      </c>
      <c r="L40" s="7">
        <v>0</v>
      </c>
      <c r="M40" s="7">
        <v>0</v>
      </c>
      <c r="N40" s="7">
        <v>0</v>
      </c>
      <c r="O40" s="7">
        <v>0</v>
      </c>
      <c r="P40" s="7">
        <v>0</v>
      </c>
      <c r="Q40" s="7">
        <v>0</v>
      </c>
      <c r="R40" s="7">
        <v>0</v>
      </c>
      <c r="S40" s="7">
        <v>0</v>
      </c>
      <c r="T40" s="7">
        <v>0</v>
      </c>
      <c r="U40" s="7">
        <v>0</v>
      </c>
      <c r="V40" s="7">
        <v>0</v>
      </c>
      <c r="W40" s="7">
        <v>0</v>
      </c>
      <c r="X40" s="7">
        <v>0</v>
      </c>
      <c r="Y40" s="7">
        <v>0</v>
      </c>
      <c r="Z40" s="7">
        <v>0</v>
      </c>
      <c r="AA40" s="7">
        <v>0</v>
      </c>
      <c r="AB40" s="7">
        <v>227.99347137999999</v>
      </c>
      <c r="AC40" s="7">
        <v>0</v>
      </c>
      <c r="AD40" s="7">
        <v>0</v>
      </c>
      <c r="AE40" s="7">
        <v>0.118575</v>
      </c>
      <c r="AF40" s="7">
        <v>55.660915180000003</v>
      </c>
      <c r="AG40" s="7">
        <v>0</v>
      </c>
      <c r="AH40" s="7">
        <v>0</v>
      </c>
      <c r="AI40" s="7">
        <v>0</v>
      </c>
      <c r="AJ40" s="7">
        <v>0</v>
      </c>
      <c r="AK40" s="7">
        <v>0</v>
      </c>
      <c r="AL40" s="7">
        <v>0</v>
      </c>
      <c r="AM40" s="7">
        <v>0</v>
      </c>
      <c r="AN40" s="7">
        <v>0</v>
      </c>
      <c r="AO40" s="7">
        <v>0</v>
      </c>
      <c r="AP40" s="7">
        <v>0</v>
      </c>
      <c r="AQ40" s="7">
        <v>0</v>
      </c>
      <c r="AR40" s="7">
        <v>0</v>
      </c>
      <c r="AS40" s="7">
        <v>0</v>
      </c>
      <c r="AT40" s="7">
        <v>0</v>
      </c>
      <c r="AU40" s="7">
        <v>0</v>
      </c>
      <c r="AV40" s="7">
        <v>0</v>
      </c>
      <c r="AW40" s="7">
        <v>0</v>
      </c>
      <c r="AX40" s="7">
        <v>0</v>
      </c>
      <c r="AY40" s="7">
        <v>0</v>
      </c>
      <c r="AZ40" s="7">
        <v>0</v>
      </c>
      <c r="BA40" s="7">
        <v>128.005031</v>
      </c>
      <c r="BB40" s="7">
        <v>0</v>
      </c>
      <c r="BC40" s="7">
        <v>0</v>
      </c>
      <c r="BD40" s="7">
        <v>0</v>
      </c>
      <c r="BE40" s="7">
        <v>0</v>
      </c>
      <c r="BF40" s="7">
        <v>0</v>
      </c>
      <c r="BG40" s="7">
        <v>0</v>
      </c>
      <c r="BH40" s="7">
        <v>0</v>
      </c>
      <c r="BI40" s="7">
        <v>11684.717197</v>
      </c>
      <c r="BJ40" s="7">
        <v>0</v>
      </c>
      <c r="BK40" s="7">
        <v>0</v>
      </c>
      <c r="BL40" s="7">
        <v>0</v>
      </c>
      <c r="BM40" s="7">
        <v>0</v>
      </c>
      <c r="BN40" s="7">
        <v>0</v>
      </c>
      <c r="BO40" s="7">
        <v>0</v>
      </c>
      <c r="BP40" s="7">
        <v>0</v>
      </c>
      <c r="BQ40" s="7">
        <v>0</v>
      </c>
      <c r="BR40" s="7">
        <v>0</v>
      </c>
      <c r="BS40" s="7">
        <v>329.74483800000002</v>
      </c>
      <c r="BT40" s="7">
        <v>2.30019654</v>
      </c>
      <c r="BU40" s="7">
        <v>412.93548511</v>
      </c>
      <c r="BV40" s="7">
        <v>323.23671346999998</v>
      </c>
      <c r="BW40" s="7">
        <v>42.405791170000001</v>
      </c>
      <c r="BX40" s="7">
        <v>30.817907659999999</v>
      </c>
      <c r="BY40" s="7">
        <v>272.58715481000002</v>
      </c>
      <c r="BZ40" s="7">
        <v>66.574271039999999</v>
      </c>
      <c r="CA40" s="7">
        <v>8288.8078714799994</v>
      </c>
      <c r="CB40" s="7">
        <v>235.98542889999999</v>
      </c>
      <c r="CC40" s="7">
        <v>789.26627099999996</v>
      </c>
      <c r="CD40" s="7">
        <v>11017.1730773</v>
      </c>
      <c r="CE40" s="7">
        <v>100.55631479</v>
      </c>
      <c r="CF40" s="7">
        <v>1233.7943644100001</v>
      </c>
      <c r="CG40" s="7">
        <v>73.954091169999998</v>
      </c>
      <c r="CH40" s="7">
        <v>183.9619702</v>
      </c>
      <c r="CI40" s="7">
        <v>194995.8744116</v>
      </c>
      <c r="CJ40" s="7">
        <v>2528.50935777</v>
      </c>
      <c r="CK40" s="7">
        <v>20378.147412580001</v>
      </c>
      <c r="CL40" s="7">
        <v>30.056142059999999</v>
      </c>
      <c r="CM40" s="7">
        <v>0</v>
      </c>
      <c r="CN40" s="7">
        <v>0</v>
      </c>
      <c r="CO40" s="7">
        <v>0</v>
      </c>
      <c r="CP40" s="7">
        <v>0</v>
      </c>
      <c r="CQ40" s="7">
        <v>0</v>
      </c>
      <c r="CR40" s="7">
        <v>0</v>
      </c>
      <c r="CS40" s="7">
        <v>692.72069599999998</v>
      </c>
      <c r="CT40" s="7">
        <v>139.54207072</v>
      </c>
      <c r="CU40" s="7">
        <v>0</v>
      </c>
      <c r="CV40" s="7">
        <v>0</v>
      </c>
      <c r="CW40" s="7">
        <v>0</v>
      </c>
      <c r="CX40" s="7">
        <v>0</v>
      </c>
      <c r="CY40" s="7">
        <v>0</v>
      </c>
      <c r="CZ40" s="7">
        <v>174900.90578073001</v>
      </c>
      <c r="DA40" s="7">
        <v>0</v>
      </c>
      <c r="DB40" s="7">
        <v>0</v>
      </c>
      <c r="DC40" s="7">
        <v>0</v>
      </c>
      <c r="DD40" s="7">
        <v>0</v>
      </c>
      <c r="DE40" s="7">
        <v>0</v>
      </c>
      <c r="DF40" s="7">
        <v>0</v>
      </c>
      <c r="DG40" s="7">
        <v>0</v>
      </c>
      <c r="DH40" s="7">
        <v>0</v>
      </c>
      <c r="DI40" s="7">
        <v>0</v>
      </c>
      <c r="DJ40" s="7">
        <v>0</v>
      </c>
      <c r="DK40" s="7">
        <v>0</v>
      </c>
      <c r="DL40" s="7">
        <v>332.96911789000001</v>
      </c>
      <c r="DM40" s="7">
        <v>0</v>
      </c>
      <c r="DN40" s="7">
        <v>0</v>
      </c>
      <c r="DO40" s="7">
        <v>13.021162</v>
      </c>
      <c r="DP40" s="7">
        <v>0</v>
      </c>
      <c r="DQ40" s="7">
        <v>0</v>
      </c>
      <c r="DR40" s="7">
        <v>445223.90923911001</v>
      </c>
      <c r="DS40" s="12"/>
      <c r="DT40" s="12"/>
    </row>
    <row r="41" spans="1:124" s="7" customFormat="1" x14ac:dyDescent="0.2">
      <c r="A41" s="4" t="s">
        <v>72</v>
      </c>
      <c r="B41" s="6">
        <v>0</v>
      </c>
      <c r="C41" s="6">
        <v>0</v>
      </c>
      <c r="D41" s="6">
        <v>0</v>
      </c>
      <c r="E41" s="6">
        <v>0</v>
      </c>
      <c r="F41" s="6">
        <v>0</v>
      </c>
      <c r="G41" s="6">
        <v>0</v>
      </c>
      <c r="H41" s="6">
        <v>0</v>
      </c>
      <c r="I41" s="6">
        <v>0</v>
      </c>
      <c r="J41" s="7">
        <v>0</v>
      </c>
      <c r="K41" s="7">
        <v>0</v>
      </c>
      <c r="L41" s="7">
        <v>0</v>
      </c>
      <c r="M41" s="7">
        <v>0</v>
      </c>
      <c r="N41" s="7">
        <v>0</v>
      </c>
      <c r="O41" s="7">
        <v>0</v>
      </c>
      <c r="P41" s="7">
        <v>0</v>
      </c>
      <c r="Q41" s="7">
        <v>0</v>
      </c>
      <c r="R41" s="7">
        <v>0</v>
      </c>
      <c r="S41" s="7">
        <v>0</v>
      </c>
      <c r="T41" s="7">
        <v>0</v>
      </c>
      <c r="U41" s="7">
        <v>0</v>
      </c>
      <c r="V41" s="7">
        <v>0</v>
      </c>
      <c r="W41" s="7">
        <v>0</v>
      </c>
      <c r="X41" s="7">
        <v>0</v>
      </c>
      <c r="Y41" s="7">
        <v>0</v>
      </c>
      <c r="Z41" s="7">
        <v>0</v>
      </c>
      <c r="AA41" s="7">
        <v>0</v>
      </c>
      <c r="AB41" s="7">
        <v>0</v>
      </c>
      <c r="AC41" s="7">
        <v>0</v>
      </c>
      <c r="AD41" s="7">
        <v>0</v>
      </c>
      <c r="AE41" s="7">
        <v>0</v>
      </c>
      <c r="AF41" s="7">
        <v>0</v>
      </c>
      <c r="AG41" s="7">
        <v>0</v>
      </c>
      <c r="AH41" s="7">
        <v>0</v>
      </c>
      <c r="AI41" s="7">
        <v>0</v>
      </c>
      <c r="AJ41" s="7">
        <v>0</v>
      </c>
      <c r="AK41" s="7">
        <v>0</v>
      </c>
      <c r="AL41" s="7">
        <v>0</v>
      </c>
      <c r="AM41" s="7">
        <v>0</v>
      </c>
      <c r="AN41" s="7">
        <v>0</v>
      </c>
      <c r="AO41" s="7">
        <v>0</v>
      </c>
      <c r="AP41" s="7">
        <v>0</v>
      </c>
      <c r="AQ41" s="7">
        <v>0</v>
      </c>
      <c r="AR41" s="7">
        <v>0</v>
      </c>
      <c r="AS41" s="7">
        <v>0</v>
      </c>
      <c r="AT41" s="7">
        <v>0</v>
      </c>
      <c r="AU41" s="7">
        <v>0</v>
      </c>
      <c r="AV41" s="7">
        <v>0</v>
      </c>
      <c r="AW41" s="7">
        <v>0</v>
      </c>
      <c r="AX41" s="7">
        <v>0</v>
      </c>
      <c r="AY41" s="7">
        <v>0</v>
      </c>
      <c r="AZ41" s="7">
        <v>0</v>
      </c>
      <c r="BA41" s="7">
        <v>0</v>
      </c>
      <c r="BB41" s="7">
        <v>0</v>
      </c>
      <c r="BC41" s="7">
        <v>0</v>
      </c>
      <c r="BD41" s="7">
        <v>0</v>
      </c>
      <c r="BE41" s="7">
        <v>0</v>
      </c>
      <c r="BF41" s="7">
        <v>0</v>
      </c>
      <c r="BG41" s="7">
        <v>0</v>
      </c>
      <c r="BH41" s="7">
        <v>0</v>
      </c>
      <c r="BI41" s="7">
        <v>0</v>
      </c>
      <c r="BJ41" s="7">
        <v>0</v>
      </c>
      <c r="BK41" s="7">
        <v>0</v>
      </c>
      <c r="BL41" s="7">
        <v>0</v>
      </c>
      <c r="BM41" s="7">
        <v>0</v>
      </c>
      <c r="BN41" s="7">
        <v>0</v>
      </c>
      <c r="BO41" s="7">
        <v>0</v>
      </c>
      <c r="BP41" s="7">
        <v>0</v>
      </c>
      <c r="BQ41" s="7">
        <v>0</v>
      </c>
      <c r="BR41" s="7">
        <v>0</v>
      </c>
      <c r="BS41" s="7">
        <v>0</v>
      </c>
      <c r="BT41" s="7">
        <v>16611.914056189999</v>
      </c>
      <c r="BU41" s="7">
        <v>0</v>
      </c>
      <c r="BV41" s="7">
        <v>0</v>
      </c>
      <c r="BW41" s="7">
        <v>0</v>
      </c>
      <c r="BX41" s="7">
        <v>0</v>
      </c>
      <c r="BY41" s="7">
        <v>0</v>
      </c>
      <c r="BZ41" s="7">
        <v>0</v>
      </c>
      <c r="CA41" s="7">
        <v>0</v>
      </c>
      <c r="CB41" s="7">
        <v>0</v>
      </c>
      <c r="CC41" s="7">
        <v>0</v>
      </c>
      <c r="CD41" s="7">
        <v>0</v>
      </c>
      <c r="CE41" s="7">
        <v>0</v>
      </c>
      <c r="CF41" s="7">
        <v>0</v>
      </c>
      <c r="CG41" s="7">
        <v>0</v>
      </c>
      <c r="CH41" s="7">
        <v>0</v>
      </c>
      <c r="CI41" s="7">
        <v>0</v>
      </c>
      <c r="CJ41" s="7">
        <v>0</v>
      </c>
      <c r="CK41" s="7">
        <v>0</v>
      </c>
      <c r="CL41" s="7">
        <v>0</v>
      </c>
      <c r="CM41" s="7">
        <v>0</v>
      </c>
      <c r="CN41" s="7">
        <v>0</v>
      </c>
      <c r="CO41" s="7">
        <v>0</v>
      </c>
      <c r="CP41" s="7">
        <v>0</v>
      </c>
      <c r="CQ41" s="7">
        <v>0</v>
      </c>
      <c r="CR41" s="7">
        <v>0</v>
      </c>
      <c r="CS41" s="7">
        <v>0</v>
      </c>
      <c r="CT41" s="7">
        <v>0</v>
      </c>
      <c r="CU41" s="7">
        <v>0</v>
      </c>
      <c r="CV41" s="7">
        <v>0</v>
      </c>
      <c r="CW41" s="7">
        <v>0</v>
      </c>
      <c r="CX41" s="7">
        <v>0</v>
      </c>
      <c r="CY41" s="7">
        <v>0</v>
      </c>
      <c r="CZ41" s="7">
        <v>0</v>
      </c>
      <c r="DA41" s="7">
        <v>0</v>
      </c>
      <c r="DB41" s="7">
        <v>0</v>
      </c>
      <c r="DC41" s="7">
        <v>0</v>
      </c>
      <c r="DD41" s="7">
        <v>0</v>
      </c>
      <c r="DE41" s="7">
        <v>0</v>
      </c>
      <c r="DF41" s="7">
        <v>0</v>
      </c>
      <c r="DG41" s="7">
        <v>0</v>
      </c>
      <c r="DH41" s="7">
        <v>0</v>
      </c>
      <c r="DI41" s="7">
        <v>0</v>
      </c>
      <c r="DJ41" s="7">
        <v>0</v>
      </c>
      <c r="DK41" s="7">
        <v>0</v>
      </c>
      <c r="DL41" s="7">
        <v>0</v>
      </c>
      <c r="DM41" s="7">
        <v>0</v>
      </c>
      <c r="DN41" s="7">
        <v>0</v>
      </c>
      <c r="DO41" s="7">
        <v>0</v>
      </c>
      <c r="DP41" s="7">
        <v>0</v>
      </c>
      <c r="DQ41" s="7">
        <v>0</v>
      </c>
      <c r="DR41" s="7">
        <v>16611.914056189999</v>
      </c>
      <c r="DS41" s="12"/>
      <c r="DT41" s="12"/>
    </row>
    <row r="42" spans="1:124" s="7" customFormat="1" x14ac:dyDescent="0.2">
      <c r="A42" s="4" t="s">
        <v>73</v>
      </c>
      <c r="B42" s="6">
        <v>1.4913261099999999</v>
      </c>
      <c r="C42" s="6">
        <v>2143.8409043800002</v>
      </c>
      <c r="D42" s="6">
        <v>1891.7835178299999</v>
      </c>
      <c r="E42" s="6">
        <v>2766.2271664599998</v>
      </c>
      <c r="F42" s="6">
        <v>12508.72667373</v>
      </c>
      <c r="G42" s="6">
        <v>1241.9604833000001</v>
      </c>
      <c r="H42" s="6">
        <v>311.87183362000002</v>
      </c>
      <c r="I42" s="6">
        <v>16407.02294028</v>
      </c>
      <c r="J42" s="7">
        <v>2434.8358549</v>
      </c>
      <c r="K42" s="7">
        <v>7833.6349554500002</v>
      </c>
      <c r="L42" s="7">
        <v>0</v>
      </c>
      <c r="M42" s="7">
        <v>2049.6051504427001</v>
      </c>
      <c r="N42" s="7">
        <v>1307551.27880004</v>
      </c>
      <c r="O42" s="7">
        <v>228441.21440001999</v>
      </c>
      <c r="P42" s="7">
        <v>525.18573876000005</v>
      </c>
      <c r="Q42" s="7">
        <v>142.3693868</v>
      </c>
      <c r="R42" s="7">
        <v>27.680352360000001</v>
      </c>
      <c r="S42" s="7">
        <v>17.064862560000002</v>
      </c>
      <c r="T42" s="7">
        <v>114.35878912</v>
      </c>
      <c r="U42" s="7">
        <v>12754.611405342001</v>
      </c>
      <c r="V42" s="7">
        <v>81.302730162000003</v>
      </c>
      <c r="W42" s="7">
        <v>123.63935152000001</v>
      </c>
      <c r="X42" s="7">
        <v>1139.08305584</v>
      </c>
      <c r="Y42" s="7">
        <v>2029.3311561200001</v>
      </c>
      <c r="Z42" s="7">
        <v>86.93868904</v>
      </c>
      <c r="AA42" s="7">
        <v>172.94991017999999</v>
      </c>
      <c r="AB42" s="7">
        <v>1242.1462518000001</v>
      </c>
      <c r="AC42" s="7">
        <v>59.072847179999997</v>
      </c>
      <c r="AD42" s="7">
        <v>47.213286242999999</v>
      </c>
      <c r="AE42" s="7">
        <v>1262.1886897300001</v>
      </c>
      <c r="AF42" s="7">
        <v>334.61831703000001</v>
      </c>
      <c r="AG42" s="7">
        <v>17.035568900000001</v>
      </c>
      <c r="AH42" s="7">
        <v>982.07062527999994</v>
      </c>
      <c r="AI42" s="7">
        <v>1205.1803</v>
      </c>
      <c r="AJ42" s="7">
        <v>22.43257397</v>
      </c>
      <c r="AK42" s="7">
        <v>0.19590299999999999</v>
      </c>
      <c r="AL42" s="7">
        <v>16.832556289999999</v>
      </c>
      <c r="AM42" s="7">
        <v>6.3862046699999997</v>
      </c>
      <c r="AN42" s="7">
        <v>21.711267589999999</v>
      </c>
      <c r="AO42" s="7">
        <v>0.65441994999999997</v>
      </c>
      <c r="AP42" s="7">
        <v>0</v>
      </c>
      <c r="AQ42" s="7">
        <v>21.569168999999999</v>
      </c>
      <c r="AR42" s="7">
        <v>1042.38637156</v>
      </c>
      <c r="AS42" s="7">
        <v>529.89624761000005</v>
      </c>
      <c r="AT42" s="7">
        <v>64.008706930000002</v>
      </c>
      <c r="AU42" s="7">
        <v>1943.3283309799999</v>
      </c>
      <c r="AV42" s="7">
        <v>3690.32</v>
      </c>
      <c r="AW42" s="7">
        <v>212.63281536</v>
      </c>
      <c r="AX42" s="7">
        <v>257.03818912000003</v>
      </c>
      <c r="AY42" s="7">
        <v>133.44180539999999</v>
      </c>
      <c r="AZ42" s="7">
        <v>1504.4054006599999</v>
      </c>
      <c r="BA42" s="7">
        <v>2589.2608371000001</v>
      </c>
      <c r="BB42" s="7">
        <v>1503.1927696400001</v>
      </c>
      <c r="BC42" s="7">
        <v>568.92796184500003</v>
      </c>
      <c r="BD42" s="7">
        <v>221947.02987906701</v>
      </c>
      <c r="BE42" s="7">
        <v>13334.2189</v>
      </c>
      <c r="BF42" s="7">
        <v>280.83883397</v>
      </c>
      <c r="BG42" s="7">
        <v>1181.0884963599999</v>
      </c>
      <c r="BH42" s="7">
        <v>501.25854612000001</v>
      </c>
      <c r="BI42" s="7">
        <v>16014.878728899999</v>
      </c>
      <c r="BJ42" s="7">
        <v>159.87158264000001</v>
      </c>
      <c r="BK42" s="7">
        <v>8897.2964081299997</v>
      </c>
      <c r="BL42" s="7">
        <v>8.2906186099999992</v>
      </c>
      <c r="BM42" s="7">
        <v>3.7931979999999998</v>
      </c>
      <c r="BN42" s="7">
        <v>550.15001113000005</v>
      </c>
      <c r="BO42" s="7">
        <v>19.42322729</v>
      </c>
      <c r="BP42" s="7">
        <v>5712.2670293299998</v>
      </c>
      <c r="BQ42" s="7">
        <v>153.67637418999999</v>
      </c>
      <c r="BR42" s="7">
        <v>478.90139435999998</v>
      </c>
      <c r="BS42" s="7">
        <v>168091.2630141729</v>
      </c>
      <c r="BT42" s="7">
        <v>23472.856446180002</v>
      </c>
      <c r="BU42" s="7">
        <v>3163.7792081100001</v>
      </c>
      <c r="BV42" s="7">
        <v>2989.8896278500001</v>
      </c>
      <c r="BW42" s="7">
        <v>252.04646521000001</v>
      </c>
      <c r="BX42" s="7">
        <v>907.31200017000003</v>
      </c>
      <c r="BY42" s="7">
        <v>4569.0877067900001</v>
      </c>
      <c r="BZ42" s="7">
        <v>1407.8044513699999</v>
      </c>
      <c r="CA42" s="7">
        <v>180319.66018949001</v>
      </c>
      <c r="CB42" s="7">
        <v>5032.5243867500003</v>
      </c>
      <c r="CC42" s="7">
        <v>10131.636774160001</v>
      </c>
      <c r="CD42" s="7">
        <v>6754.63815273</v>
      </c>
      <c r="CE42" s="7">
        <v>870.97740461000001</v>
      </c>
      <c r="CF42" s="7">
        <v>8099.1743266200001</v>
      </c>
      <c r="CG42" s="7">
        <v>341.05916773000001</v>
      </c>
      <c r="CH42" s="7">
        <v>949.05411542000002</v>
      </c>
      <c r="CI42" s="7">
        <v>17246.457256490001</v>
      </c>
      <c r="CJ42" s="7">
        <v>11969.103857599999</v>
      </c>
      <c r="CK42" s="7">
        <v>38898.843541540002</v>
      </c>
      <c r="CL42" s="7">
        <v>112.58435607</v>
      </c>
      <c r="CM42" s="7">
        <v>32.544063620000003</v>
      </c>
      <c r="CN42" s="7">
        <v>13.189622999999999</v>
      </c>
      <c r="CO42" s="7">
        <v>2871.4627461099999</v>
      </c>
      <c r="CP42" s="7">
        <v>148.34686600000001</v>
      </c>
      <c r="CQ42" s="7">
        <v>5.6378598999999996</v>
      </c>
      <c r="CR42" s="7">
        <v>31258.10595465</v>
      </c>
      <c r="CS42" s="7">
        <v>62122.236157289997</v>
      </c>
      <c r="CT42" s="7">
        <v>19137.062059790002</v>
      </c>
      <c r="CU42" s="7">
        <v>191.47449917</v>
      </c>
      <c r="CV42" s="7">
        <v>1343.67343727</v>
      </c>
      <c r="CW42" s="7">
        <v>1491.9929999999999</v>
      </c>
      <c r="CX42" s="7">
        <v>5647.7590413500002</v>
      </c>
      <c r="CY42" s="7">
        <v>154491.05530000001</v>
      </c>
      <c r="CZ42" s="7">
        <v>831625.85787007003</v>
      </c>
      <c r="DA42" s="7">
        <v>0</v>
      </c>
      <c r="DB42" s="7">
        <v>294.95381471000002</v>
      </c>
      <c r="DC42" s="7">
        <v>171.69369527999999</v>
      </c>
      <c r="DD42" s="7">
        <v>11.507255535000001</v>
      </c>
      <c r="DE42" s="7">
        <v>113.93704643</v>
      </c>
      <c r="DF42" s="7">
        <v>240.45200176</v>
      </c>
      <c r="DG42" s="7">
        <v>371.65493076000001</v>
      </c>
      <c r="DH42" s="7">
        <v>516.19182330000001</v>
      </c>
      <c r="DI42" s="7">
        <v>184.09994623</v>
      </c>
      <c r="DJ42" s="7">
        <v>135.63923154</v>
      </c>
      <c r="DK42" s="7">
        <v>200.55094955000001</v>
      </c>
      <c r="DL42" s="7">
        <v>4733.2773046900002</v>
      </c>
      <c r="DM42" s="7">
        <v>21.747491700000001</v>
      </c>
      <c r="DN42" s="7">
        <v>61671.374538980002</v>
      </c>
      <c r="DO42" s="7">
        <v>6059.0513838799998</v>
      </c>
      <c r="DP42" s="7">
        <v>24043.621740890001</v>
      </c>
      <c r="DQ42" s="7">
        <v>8716.8297175099997</v>
      </c>
      <c r="DR42" s="7">
        <v>3635281.2738793297</v>
      </c>
      <c r="DS42" s="12"/>
      <c r="DT42" s="12"/>
    </row>
    <row r="43" spans="1:124" s="7" customFormat="1" x14ac:dyDescent="0.2">
      <c r="A43" s="4" t="s">
        <v>74</v>
      </c>
      <c r="B43" s="6">
        <v>0</v>
      </c>
      <c r="C43" s="6">
        <v>36.721018700000002</v>
      </c>
      <c r="D43" s="6">
        <v>7.6613793899999996</v>
      </c>
      <c r="E43" s="6">
        <v>217.47942972000001</v>
      </c>
      <c r="F43" s="6">
        <v>0</v>
      </c>
      <c r="G43" s="6">
        <v>0</v>
      </c>
      <c r="H43" s="6">
        <v>0</v>
      </c>
      <c r="I43" s="6">
        <v>55.929207699999999</v>
      </c>
      <c r="J43" s="7">
        <v>0</v>
      </c>
      <c r="K43" s="7">
        <v>9.3500951400000005</v>
      </c>
      <c r="L43" s="7">
        <v>0</v>
      </c>
      <c r="M43" s="7">
        <v>0</v>
      </c>
      <c r="N43" s="7">
        <v>0</v>
      </c>
      <c r="O43" s="7">
        <v>31.093536839999999</v>
      </c>
      <c r="P43" s="7">
        <v>0</v>
      </c>
      <c r="Q43" s="7">
        <v>0</v>
      </c>
      <c r="R43" s="7">
        <v>0</v>
      </c>
      <c r="S43" s="7">
        <v>0</v>
      </c>
      <c r="T43" s="7">
        <v>1.234305</v>
      </c>
      <c r="U43" s="7">
        <v>0</v>
      </c>
      <c r="V43" s="7">
        <v>5.8448880000000001</v>
      </c>
      <c r="W43" s="7">
        <v>0.187776</v>
      </c>
      <c r="X43" s="7">
        <v>0</v>
      </c>
      <c r="Y43" s="7">
        <v>240.60114401999999</v>
      </c>
      <c r="Z43" s="7">
        <v>0</v>
      </c>
      <c r="AA43" s="7">
        <v>3.1107844999999998</v>
      </c>
      <c r="AB43" s="7">
        <v>5.5934548599999996</v>
      </c>
      <c r="AC43" s="7">
        <v>0</v>
      </c>
      <c r="AD43" s="7">
        <v>0</v>
      </c>
      <c r="AE43" s="7">
        <v>56.786890399999997</v>
      </c>
      <c r="AF43" s="7">
        <v>3.3999599300000001</v>
      </c>
      <c r="AG43" s="7">
        <v>0</v>
      </c>
      <c r="AH43" s="7">
        <v>0</v>
      </c>
      <c r="AI43" s="7">
        <v>0</v>
      </c>
      <c r="AJ43" s="7">
        <v>19.79421846</v>
      </c>
      <c r="AK43" s="7">
        <v>0</v>
      </c>
      <c r="AL43" s="7">
        <v>0</v>
      </c>
      <c r="AM43" s="7">
        <v>0</v>
      </c>
      <c r="AN43" s="7">
        <v>0</v>
      </c>
      <c r="AO43" s="7">
        <v>0</v>
      </c>
      <c r="AP43" s="7">
        <v>0</v>
      </c>
      <c r="AQ43" s="7">
        <v>0</v>
      </c>
      <c r="AR43" s="7">
        <v>0</v>
      </c>
      <c r="AS43" s="7">
        <v>0</v>
      </c>
      <c r="AT43" s="7">
        <v>0</v>
      </c>
      <c r="AU43" s="7">
        <v>0</v>
      </c>
      <c r="AV43" s="7">
        <v>0</v>
      </c>
      <c r="AW43" s="7">
        <v>0</v>
      </c>
      <c r="AX43" s="7">
        <v>31.309592819999999</v>
      </c>
      <c r="AY43" s="7">
        <v>42.663099549999998</v>
      </c>
      <c r="AZ43" s="7">
        <v>168.9907638</v>
      </c>
      <c r="BA43" s="7">
        <v>6.9922167000000002</v>
      </c>
      <c r="BB43" s="7">
        <v>0</v>
      </c>
      <c r="BC43" s="7">
        <v>0</v>
      </c>
      <c r="BD43" s="7">
        <v>0</v>
      </c>
      <c r="BE43" s="7">
        <v>9.5823999999999998</v>
      </c>
      <c r="BF43" s="7">
        <v>0.91545714</v>
      </c>
      <c r="BG43" s="7">
        <v>2.9269927</v>
      </c>
      <c r="BH43" s="7">
        <v>15.443350000000001</v>
      </c>
      <c r="BI43" s="7">
        <v>0</v>
      </c>
      <c r="BJ43" s="7">
        <v>0</v>
      </c>
      <c r="BK43" s="7">
        <v>19.276326619999999</v>
      </c>
      <c r="BL43" s="7">
        <v>0</v>
      </c>
      <c r="BM43" s="7">
        <v>0</v>
      </c>
      <c r="BN43" s="7">
        <v>0</v>
      </c>
      <c r="BO43" s="7">
        <v>0</v>
      </c>
      <c r="BP43" s="7">
        <v>165.49041043</v>
      </c>
      <c r="BQ43" s="7">
        <v>0</v>
      </c>
      <c r="BR43" s="7">
        <v>21.38108592</v>
      </c>
      <c r="BS43" s="7">
        <v>0.39122000000000001</v>
      </c>
      <c r="BT43" s="7">
        <v>27.25504273</v>
      </c>
      <c r="BU43" s="7">
        <v>251.46596092999999</v>
      </c>
      <c r="BV43" s="7">
        <v>256.04205768000003</v>
      </c>
      <c r="BW43" s="7">
        <v>24.07518688</v>
      </c>
      <c r="BX43" s="7">
        <v>2307.1664084899999</v>
      </c>
      <c r="BY43" s="7">
        <v>323.55278546</v>
      </c>
      <c r="BZ43" s="7">
        <v>58.899363700000002</v>
      </c>
      <c r="CA43" s="7">
        <v>858.26323103000004</v>
      </c>
      <c r="CB43" s="7">
        <v>0</v>
      </c>
      <c r="CC43" s="7">
        <v>114.14477764</v>
      </c>
      <c r="CD43" s="7">
        <v>317.08257244999999</v>
      </c>
      <c r="CE43" s="7">
        <v>33.987441519999997</v>
      </c>
      <c r="CF43" s="7">
        <v>87.203715790000004</v>
      </c>
      <c r="CG43" s="7">
        <v>0</v>
      </c>
      <c r="CH43" s="7">
        <v>2881.5941459300002</v>
      </c>
      <c r="CI43" s="7">
        <v>342.46999993999998</v>
      </c>
      <c r="CJ43" s="7">
        <v>0</v>
      </c>
      <c r="CK43" s="7">
        <v>190.00698868999999</v>
      </c>
      <c r="CL43" s="7">
        <v>0</v>
      </c>
      <c r="CM43" s="7">
        <v>0</v>
      </c>
      <c r="CN43" s="7">
        <v>0</v>
      </c>
      <c r="CO43" s="7">
        <v>0</v>
      </c>
      <c r="CP43" s="7">
        <v>0</v>
      </c>
      <c r="CQ43" s="7">
        <v>0</v>
      </c>
      <c r="CR43" s="7">
        <v>0</v>
      </c>
      <c r="CS43" s="7">
        <v>49.219328640000001</v>
      </c>
      <c r="CT43" s="7">
        <v>61.077024559999998</v>
      </c>
      <c r="CU43" s="7">
        <v>0.65822895000000003</v>
      </c>
      <c r="CV43" s="7">
        <v>2510.3030834900001</v>
      </c>
      <c r="CW43" s="7">
        <v>0</v>
      </c>
      <c r="CX43" s="7">
        <v>49.880665200000003</v>
      </c>
      <c r="CY43" s="7">
        <v>0</v>
      </c>
      <c r="CZ43" s="7">
        <v>0</v>
      </c>
      <c r="DA43" s="7">
        <v>0</v>
      </c>
      <c r="DB43" s="7">
        <v>0</v>
      </c>
      <c r="DC43" s="7">
        <v>0</v>
      </c>
      <c r="DD43" s="7">
        <v>0</v>
      </c>
      <c r="DE43" s="7">
        <v>2.0259174099999999</v>
      </c>
      <c r="DF43" s="7">
        <v>0</v>
      </c>
      <c r="DG43" s="7">
        <v>4.866479</v>
      </c>
      <c r="DH43" s="7">
        <v>61.624110000000002</v>
      </c>
      <c r="DI43" s="7">
        <v>21.268872129999998</v>
      </c>
      <c r="DJ43" s="7">
        <v>15.485486209999999</v>
      </c>
      <c r="DK43" s="7">
        <v>13.507691400000001</v>
      </c>
      <c r="DL43" s="7">
        <v>23.202549999999999</v>
      </c>
      <c r="DM43" s="7">
        <v>3.821072</v>
      </c>
      <c r="DN43" s="7">
        <v>36.661056250000001</v>
      </c>
      <c r="DO43" s="7">
        <v>21.836451239999999</v>
      </c>
      <c r="DP43" s="7">
        <v>26.752558659999998</v>
      </c>
      <c r="DQ43" s="7">
        <v>0</v>
      </c>
      <c r="DR43" s="7">
        <v>33845.131258339999</v>
      </c>
      <c r="DS43" s="12"/>
      <c r="DT43" s="12"/>
    </row>
    <row r="44" spans="1:124" s="7" customFormat="1" x14ac:dyDescent="0.2">
      <c r="A44" s="4" t="s">
        <v>75</v>
      </c>
      <c r="B44" s="6">
        <v>0</v>
      </c>
      <c r="C44" s="6">
        <v>0</v>
      </c>
      <c r="D44" s="6">
        <v>0</v>
      </c>
      <c r="E44" s="6">
        <v>0</v>
      </c>
      <c r="F44" s="6">
        <v>0</v>
      </c>
      <c r="G44" s="6">
        <v>0</v>
      </c>
      <c r="H44" s="6">
        <v>0</v>
      </c>
      <c r="I44" s="6">
        <v>0</v>
      </c>
      <c r="J44" s="7">
        <v>0</v>
      </c>
      <c r="K44" s="7">
        <v>0</v>
      </c>
      <c r="L44" s="7">
        <v>0</v>
      </c>
      <c r="M44" s="7">
        <v>0</v>
      </c>
      <c r="N44" s="7">
        <v>0</v>
      </c>
      <c r="O44" s="7">
        <v>0</v>
      </c>
      <c r="P44" s="7">
        <v>0</v>
      </c>
      <c r="Q44" s="7">
        <v>0</v>
      </c>
      <c r="R44" s="7">
        <v>0</v>
      </c>
      <c r="S44" s="7">
        <v>0</v>
      </c>
      <c r="T44" s="7">
        <v>0</v>
      </c>
      <c r="U44" s="7">
        <v>0</v>
      </c>
      <c r="V44" s="7">
        <v>0</v>
      </c>
      <c r="W44" s="7">
        <v>0</v>
      </c>
      <c r="X44" s="7">
        <v>0</v>
      </c>
      <c r="Y44" s="7">
        <v>0</v>
      </c>
      <c r="Z44" s="7">
        <v>0</v>
      </c>
      <c r="AA44" s="7">
        <v>0</v>
      </c>
      <c r="AB44" s="7">
        <v>0</v>
      </c>
      <c r="AC44" s="7">
        <v>0</v>
      </c>
      <c r="AD44" s="7">
        <v>0</v>
      </c>
      <c r="AE44" s="7">
        <v>0</v>
      </c>
      <c r="AF44" s="7">
        <v>0</v>
      </c>
      <c r="AG44" s="7">
        <v>0</v>
      </c>
      <c r="AH44" s="7">
        <v>0</v>
      </c>
      <c r="AI44" s="7">
        <v>0</v>
      </c>
      <c r="AJ44" s="7">
        <v>0</v>
      </c>
      <c r="AK44" s="7">
        <v>0</v>
      </c>
      <c r="AL44" s="7">
        <v>0</v>
      </c>
      <c r="AM44" s="7">
        <v>0</v>
      </c>
      <c r="AN44" s="7">
        <v>0</v>
      </c>
      <c r="AO44" s="7">
        <v>0</v>
      </c>
      <c r="AP44" s="7">
        <v>0</v>
      </c>
      <c r="AQ44" s="7">
        <v>0</v>
      </c>
      <c r="AR44" s="7">
        <v>0</v>
      </c>
      <c r="AS44" s="7">
        <v>0</v>
      </c>
      <c r="AT44" s="7">
        <v>0</v>
      </c>
      <c r="AU44" s="7">
        <v>0</v>
      </c>
      <c r="AV44" s="7">
        <v>0</v>
      </c>
      <c r="AW44" s="7">
        <v>0</v>
      </c>
      <c r="AX44" s="7">
        <v>0</v>
      </c>
      <c r="AY44" s="7">
        <v>0</v>
      </c>
      <c r="AZ44" s="7">
        <v>0</v>
      </c>
      <c r="BA44" s="7">
        <v>0</v>
      </c>
      <c r="BB44" s="7">
        <v>0</v>
      </c>
      <c r="BC44" s="7">
        <v>0</v>
      </c>
      <c r="BD44" s="7">
        <v>0</v>
      </c>
      <c r="BE44" s="7">
        <v>0</v>
      </c>
      <c r="BF44" s="7">
        <v>0</v>
      </c>
      <c r="BG44" s="7">
        <v>0</v>
      </c>
      <c r="BH44" s="7">
        <v>0</v>
      </c>
      <c r="BI44" s="7">
        <v>0</v>
      </c>
      <c r="BJ44" s="7">
        <v>0</v>
      </c>
      <c r="BK44" s="7">
        <v>0</v>
      </c>
      <c r="BL44" s="7">
        <v>0</v>
      </c>
      <c r="BM44" s="7">
        <v>0</v>
      </c>
      <c r="BN44" s="7">
        <v>0</v>
      </c>
      <c r="BO44" s="7">
        <v>0</v>
      </c>
      <c r="BP44" s="7">
        <v>0</v>
      </c>
      <c r="BQ44" s="7">
        <v>0</v>
      </c>
      <c r="BR44" s="7">
        <v>0</v>
      </c>
      <c r="BS44" s="7">
        <v>0</v>
      </c>
      <c r="BT44" s="7">
        <v>0</v>
      </c>
      <c r="BU44" s="7">
        <v>0</v>
      </c>
      <c r="BV44" s="7">
        <v>0</v>
      </c>
      <c r="BW44" s="7">
        <v>0</v>
      </c>
      <c r="BX44" s="7">
        <v>0</v>
      </c>
      <c r="BY44" s="7">
        <v>0</v>
      </c>
      <c r="BZ44" s="7">
        <v>0</v>
      </c>
      <c r="CA44" s="7">
        <v>0</v>
      </c>
      <c r="CB44" s="7">
        <v>0</v>
      </c>
      <c r="CC44" s="7">
        <v>0</v>
      </c>
      <c r="CD44" s="7">
        <v>0</v>
      </c>
      <c r="CE44" s="7">
        <v>0</v>
      </c>
      <c r="CF44" s="7">
        <v>0</v>
      </c>
      <c r="CG44" s="7">
        <v>0</v>
      </c>
      <c r="CH44" s="7">
        <v>0</v>
      </c>
      <c r="CI44" s="7">
        <v>0</v>
      </c>
      <c r="CJ44" s="7">
        <v>0</v>
      </c>
      <c r="CK44" s="7">
        <v>0</v>
      </c>
      <c r="CL44" s="7">
        <v>0</v>
      </c>
      <c r="CM44" s="7">
        <v>0</v>
      </c>
      <c r="CN44" s="7">
        <v>0</v>
      </c>
      <c r="CO44" s="7">
        <v>0</v>
      </c>
      <c r="CP44" s="7">
        <v>0</v>
      </c>
      <c r="CQ44" s="7">
        <v>0</v>
      </c>
      <c r="CR44" s="7">
        <v>0</v>
      </c>
      <c r="CS44" s="7">
        <v>0</v>
      </c>
      <c r="CT44" s="7">
        <v>0</v>
      </c>
      <c r="CU44" s="7">
        <v>0</v>
      </c>
      <c r="CV44" s="7">
        <v>0</v>
      </c>
      <c r="CW44" s="7">
        <v>0</v>
      </c>
      <c r="CX44" s="7">
        <v>0</v>
      </c>
      <c r="CY44" s="7">
        <v>0</v>
      </c>
      <c r="CZ44" s="7">
        <v>0</v>
      </c>
      <c r="DA44" s="7">
        <v>0</v>
      </c>
      <c r="DB44" s="7">
        <v>0</v>
      </c>
      <c r="DC44" s="7">
        <v>0</v>
      </c>
      <c r="DD44" s="7">
        <v>0</v>
      </c>
      <c r="DE44" s="7">
        <v>0</v>
      </c>
      <c r="DF44" s="7">
        <v>0</v>
      </c>
      <c r="DG44" s="7">
        <v>0</v>
      </c>
      <c r="DH44" s="7">
        <v>0</v>
      </c>
      <c r="DI44" s="7">
        <v>0</v>
      </c>
      <c r="DJ44" s="7">
        <v>0</v>
      </c>
      <c r="DK44" s="7">
        <v>0</v>
      </c>
      <c r="DL44" s="7">
        <v>0</v>
      </c>
      <c r="DM44" s="7">
        <v>0</v>
      </c>
      <c r="DN44" s="7">
        <v>0</v>
      </c>
      <c r="DO44" s="7">
        <v>0</v>
      </c>
      <c r="DP44" s="7">
        <v>0</v>
      </c>
      <c r="DQ44" s="7">
        <v>0</v>
      </c>
      <c r="DR44" s="7">
        <v>0</v>
      </c>
      <c r="DS44" s="12"/>
      <c r="DT44" s="12"/>
    </row>
    <row r="45" spans="1:124" s="12" customFormat="1" x14ac:dyDescent="0.2">
      <c r="A45" s="10" t="s">
        <v>76</v>
      </c>
      <c r="B45" s="11">
        <v>0</v>
      </c>
      <c r="C45" s="11">
        <v>518.02789689999997</v>
      </c>
      <c r="D45" s="11">
        <v>221.24498911000001</v>
      </c>
      <c r="E45" s="11">
        <v>8436.3609434800001</v>
      </c>
      <c r="F45" s="11">
        <v>26014.409475320001</v>
      </c>
      <c r="G45" s="11">
        <v>437.43189416000001</v>
      </c>
      <c r="H45" s="11">
        <v>192328.50216336999</v>
      </c>
      <c r="I45" s="11">
        <v>18495.483404480001</v>
      </c>
      <c r="J45" s="12">
        <v>351.14975879999997</v>
      </c>
      <c r="K45" s="12">
        <v>17266.7808616</v>
      </c>
      <c r="L45" s="12">
        <v>3.1485920000000001E-2</v>
      </c>
      <c r="M45" s="12">
        <v>10930.2718487972</v>
      </c>
      <c r="N45" s="12">
        <v>118.47834175</v>
      </c>
      <c r="O45" s="12">
        <v>120824.75165669</v>
      </c>
      <c r="P45" s="12">
        <v>845.69603759999995</v>
      </c>
      <c r="Q45" s="12">
        <v>541.35409515000003</v>
      </c>
      <c r="R45" s="12">
        <v>0</v>
      </c>
      <c r="S45" s="12">
        <v>6.3003149999999994E-2</v>
      </c>
      <c r="T45" s="12">
        <v>552.74568719000001</v>
      </c>
      <c r="U45" s="12">
        <v>11185.326380069</v>
      </c>
      <c r="V45" s="12">
        <v>178.91875920800001</v>
      </c>
      <c r="W45" s="12">
        <v>38.204684759999999</v>
      </c>
      <c r="X45" s="12">
        <v>1512.32636611</v>
      </c>
      <c r="Y45" s="12">
        <v>1378.7531640899999</v>
      </c>
      <c r="Z45" s="12">
        <v>0</v>
      </c>
      <c r="AA45" s="12">
        <v>2295.9490103100002</v>
      </c>
      <c r="AB45" s="12">
        <v>296.73164945000002</v>
      </c>
      <c r="AC45" s="12">
        <v>38.159289610000002</v>
      </c>
      <c r="AD45" s="12">
        <v>95.988855341000004</v>
      </c>
      <c r="AE45" s="12">
        <v>1253.5128568499999</v>
      </c>
      <c r="AF45" s="12">
        <v>37.344654120000001</v>
      </c>
      <c r="AG45" s="12">
        <v>38.563813430000003</v>
      </c>
      <c r="AH45" s="12">
        <v>12053.626182600001</v>
      </c>
      <c r="AI45" s="12">
        <v>52.668999999999997</v>
      </c>
      <c r="AJ45" s="12">
        <v>11.43683762</v>
      </c>
      <c r="AK45" s="12">
        <v>0.18289999000000001</v>
      </c>
      <c r="AL45" s="12">
        <v>44.302872880000002</v>
      </c>
      <c r="AM45" s="12">
        <v>0.25</v>
      </c>
      <c r="AN45" s="12">
        <v>0</v>
      </c>
      <c r="AO45" s="12">
        <v>0</v>
      </c>
      <c r="AP45" s="12">
        <v>21.94112252</v>
      </c>
      <c r="AQ45" s="12">
        <v>15.883438999999999</v>
      </c>
      <c r="AR45" s="12">
        <v>422.83557350000001</v>
      </c>
      <c r="AS45" s="12">
        <v>114.81165461000001</v>
      </c>
      <c r="AT45" s="12">
        <v>6.8117363199999996</v>
      </c>
      <c r="AU45" s="12">
        <v>4.7968927399999997</v>
      </c>
      <c r="AV45" s="12">
        <v>57695.64</v>
      </c>
      <c r="AW45" s="12">
        <v>9426.2422212700003</v>
      </c>
      <c r="AX45" s="12">
        <v>186.75927522999999</v>
      </c>
      <c r="AY45" s="12">
        <v>2277.8878857899999</v>
      </c>
      <c r="AZ45" s="12">
        <v>355.96957952000002</v>
      </c>
      <c r="BA45" s="12">
        <v>81.380965000000003</v>
      </c>
      <c r="BB45" s="12">
        <v>13888.867895740001</v>
      </c>
      <c r="BC45" s="12">
        <v>372.104950702</v>
      </c>
      <c r="BD45" s="12">
        <v>2877.447721385</v>
      </c>
      <c r="BE45" s="12">
        <v>8848.5853000000006</v>
      </c>
      <c r="BF45" s="12">
        <v>280.24819573000002</v>
      </c>
      <c r="BG45" s="12">
        <v>169.13150057999999</v>
      </c>
      <c r="BH45" s="12">
        <v>4835.1045557999996</v>
      </c>
      <c r="BI45" s="12">
        <v>23959.074137510001</v>
      </c>
      <c r="BJ45" s="12">
        <v>6761.2721085900002</v>
      </c>
      <c r="BK45" s="12">
        <v>6164.6325077700003</v>
      </c>
      <c r="BL45" s="12">
        <v>15.229543230000001</v>
      </c>
      <c r="BM45" s="12">
        <v>38.729976860000001</v>
      </c>
      <c r="BN45" s="12">
        <v>728.39490009999997</v>
      </c>
      <c r="BO45" s="12">
        <v>80.631366119999996</v>
      </c>
      <c r="BP45" s="12">
        <v>0</v>
      </c>
      <c r="BQ45" s="12">
        <v>980.14702010999997</v>
      </c>
      <c r="BR45" s="12">
        <v>7476.74981862</v>
      </c>
      <c r="BS45" s="12">
        <v>4796.3360599999996</v>
      </c>
      <c r="BT45" s="12">
        <v>116424.97814351</v>
      </c>
      <c r="BU45" s="12">
        <v>1099.271994064</v>
      </c>
      <c r="BV45" s="12">
        <v>18021.74445658</v>
      </c>
      <c r="BW45" s="12">
        <v>4995.3428597399998</v>
      </c>
      <c r="BX45" s="12">
        <v>2833.6504287100001</v>
      </c>
      <c r="BY45" s="12">
        <v>1746.2998192699999</v>
      </c>
      <c r="BZ45" s="12">
        <v>71.602426070000007</v>
      </c>
      <c r="CA45" s="12">
        <v>53059.930805750002</v>
      </c>
      <c r="CB45" s="12">
        <v>5901.2188673600003</v>
      </c>
      <c r="CC45" s="12">
        <v>361.30816857000002</v>
      </c>
      <c r="CD45" s="12">
        <v>7169.6345082600001</v>
      </c>
      <c r="CE45" s="12">
        <v>19.131755200000001</v>
      </c>
      <c r="CF45" s="12">
        <v>237668.03778844001</v>
      </c>
      <c r="CG45" s="12">
        <v>0</v>
      </c>
      <c r="CH45" s="12">
        <v>29.22232876</v>
      </c>
      <c r="CI45" s="12">
        <v>4044.6049117699999</v>
      </c>
      <c r="CJ45" s="12">
        <v>5383.7862369000004</v>
      </c>
      <c r="CK45" s="12">
        <v>1475.16511799</v>
      </c>
      <c r="CL45" s="12">
        <v>35.446602540000001</v>
      </c>
      <c r="CM45" s="12">
        <v>25.7646297</v>
      </c>
      <c r="CN45" s="12">
        <v>0</v>
      </c>
      <c r="CO45" s="12">
        <v>24.665678889999999</v>
      </c>
      <c r="CP45" s="12">
        <v>68.294404</v>
      </c>
      <c r="CQ45" s="12">
        <v>1.0866419</v>
      </c>
      <c r="CR45" s="12">
        <v>6171.3562801099997</v>
      </c>
      <c r="CS45" s="12">
        <v>22263.887069060002</v>
      </c>
      <c r="CT45" s="12">
        <v>3111.39762204</v>
      </c>
      <c r="CU45" s="12">
        <v>441.08834867000002</v>
      </c>
      <c r="CV45" s="12">
        <v>538.51746720000006</v>
      </c>
      <c r="CW45" s="12">
        <v>2000.123</v>
      </c>
      <c r="CX45" s="12">
        <v>18794.017124490001</v>
      </c>
      <c r="CY45" s="12">
        <v>0</v>
      </c>
      <c r="CZ45" s="12">
        <v>0</v>
      </c>
      <c r="DA45" s="12">
        <v>0</v>
      </c>
      <c r="DB45" s="12">
        <v>3074.0675893299999</v>
      </c>
      <c r="DC45" s="12">
        <v>0</v>
      </c>
      <c r="DD45" s="12">
        <v>120.55414115000001</v>
      </c>
      <c r="DE45" s="12">
        <v>105.17079474000001</v>
      </c>
      <c r="DF45" s="12">
        <v>443.52799912</v>
      </c>
      <c r="DG45" s="12">
        <v>14760.958385219999</v>
      </c>
      <c r="DH45" s="12">
        <v>87.397370670000001</v>
      </c>
      <c r="DI45" s="12">
        <v>15.67967544</v>
      </c>
      <c r="DJ45" s="12">
        <v>39.187026469999999</v>
      </c>
      <c r="DK45" s="12">
        <v>46.871492879999998</v>
      </c>
      <c r="DL45" s="12">
        <v>2331.0884900000001</v>
      </c>
      <c r="DM45" s="12">
        <v>377.36441209999998</v>
      </c>
      <c r="DN45" s="12">
        <v>17137.191386719998</v>
      </c>
      <c r="DO45" s="12">
        <v>5189.7790668300004</v>
      </c>
      <c r="DP45" s="12">
        <v>12378.54010824</v>
      </c>
      <c r="DQ45" s="12">
        <v>2671.8109552199999</v>
      </c>
      <c r="DR45" s="12">
        <v>1288831.8031039261</v>
      </c>
    </row>
    <row r="46" spans="1:124" s="12" customFormat="1" x14ac:dyDescent="0.2">
      <c r="A46" s="10" t="s">
        <v>77</v>
      </c>
      <c r="B46" s="11">
        <v>0</v>
      </c>
      <c r="C46" s="11">
        <v>518.02789689999997</v>
      </c>
      <c r="D46" s="11">
        <v>221.24498911000001</v>
      </c>
      <c r="E46" s="11">
        <v>8436.3609434800001</v>
      </c>
      <c r="F46" s="11">
        <v>26014.409475320001</v>
      </c>
      <c r="G46" s="11">
        <v>437.43189416000001</v>
      </c>
      <c r="H46" s="11">
        <v>232.53596418000001</v>
      </c>
      <c r="I46" s="11">
        <v>18495.483404480001</v>
      </c>
      <c r="J46" s="12">
        <v>351.14975879999997</v>
      </c>
      <c r="K46" s="12">
        <v>17266.7808616</v>
      </c>
      <c r="L46" s="12">
        <v>3.1485920000000001E-2</v>
      </c>
      <c r="M46" s="12">
        <v>4832.8953484171998</v>
      </c>
      <c r="N46" s="12">
        <v>118.47834175</v>
      </c>
      <c r="O46" s="12">
        <v>112987.14921529</v>
      </c>
      <c r="P46" s="12">
        <v>341.20972917</v>
      </c>
      <c r="Q46" s="12">
        <v>541.35409515000003</v>
      </c>
      <c r="R46" s="12">
        <v>0</v>
      </c>
      <c r="S46" s="12">
        <v>6.3003149999999994E-2</v>
      </c>
      <c r="T46" s="12">
        <v>548.11299353000004</v>
      </c>
      <c r="U46" s="12">
        <v>11185.326380069</v>
      </c>
      <c r="V46" s="12">
        <v>178.91875920800001</v>
      </c>
      <c r="W46" s="12">
        <v>38.204684759999999</v>
      </c>
      <c r="X46" s="12">
        <v>1512.32636611</v>
      </c>
      <c r="Y46" s="12">
        <v>1097.26042809</v>
      </c>
      <c r="Z46" s="12">
        <v>0</v>
      </c>
      <c r="AA46" s="12">
        <v>2275.4230132900002</v>
      </c>
      <c r="AB46" s="12">
        <v>296.73164945000002</v>
      </c>
      <c r="AC46" s="12">
        <v>38.159289610000002</v>
      </c>
      <c r="AD46" s="12">
        <v>95.988855341000004</v>
      </c>
      <c r="AE46" s="12">
        <v>1253.5128568499999</v>
      </c>
      <c r="AF46" s="12">
        <v>37.344654120000001</v>
      </c>
      <c r="AG46" s="12">
        <v>38.563813430000003</v>
      </c>
      <c r="AH46" s="12">
        <v>11708.1205376</v>
      </c>
      <c r="AI46" s="12">
        <v>0.62070000000000003</v>
      </c>
      <c r="AJ46" s="12">
        <v>11.43683762</v>
      </c>
      <c r="AK46" s="12">
        <v>0.18289999000000001</v>
      </c>
      <c r="AL46" s="12">
        <v>44.302872880000002</v>
      </c>
      <c r="AM46" s="12">
        <v>0.25</v>
      </c>
      <c r="AN46" s="12">
        <v>0</v>
      </c>
      <c r="AO46" s="12">
        <v>0</v>
      </c>
      <c r="AP46" s="12">
        <v>21.94112252</v>
      </c>
      <c r="AQ46" s="12">
        <v>15.883438999999999</v>
      </c>
      <c r="AR46" s="12">
        <v>422.83557350000001</v>
      </c>
      <c r="AS46" s="12">
        <v>114.81165461000001</v>
      </c>
      <c r="AT46" s="12">
        <v>6.8117363199999996</v>
      </c>
      <c r="AU46" s="12">
        <v>4.7968927399999997</v>
      </c>
      <c r="AV46" s="12">
        <v>56510.54</v>
      </c>
      <c r="AW46" s="12">
        <v>9426.2422212700003</v>
      </c>
      <c r="AX46" s="12">
        <v>186.75927522999999</v>
      </c>
      <c r="AY46" s="12">
        <v>312.87085543000001</v>
      </c>
      <c r="AZ46" s="12">
        <v>355.96957952000002</v>
      </c>
      <c r="BA46" s="12">
        <v>81.380965000000003</v>
      </c>
      <c r="BB46" s="12">
        <v>8608.4049639799996</v>
      </c>
      <c r="BC46" s="12">
        <v>372.104950702</v>
      </c>
      <c r="BD46" s="12">
        <v>908.35736838499997</v>
      </c>
      <c r="BE46" s="12">
        <v>8848.5853000000006</v>
      </c>
      <c r="BF46" s="12">
        <v>280.24819573000002</v>
      </c>
      <c r="BG46" s="12">
        <v>169.13150057999999</v>
      </c>
      <c r="BH46" s="12">
        <v>2371.28004091</v>
      </c>
      <c r="BI46" s="12">
        <v>23959.074137510001</v>
      </c>
      <c r="BJ46" s="12">
        <v>4402.6500686099998</v>
      </c>
      <c r="BK46" s="12">
        <v>6158.3325077700001</v>
      </c>
      <c r="BL46" s="12">
        <v>15.229543230000001</v>
      </c>
      <c r="BM46" s="12">
        <v>38.729976860000001</v>
      </c>
      <c r="BN46" s="12">
        <v>517.41589462000002</v>
      </c>
      <c r="BO46" s="12">
        <v>22.34136612</v>
      </c>
      <c r="BP46" s="12">
        <v>0</v>
      </c>
      <c r="BQ46" s="12">
        <v>152.60393242999999</v>
      </c>
      <c r="BR46" s="12">
        <v>7476.74981862</v>
      </c>
      <c r="BS46" s="12">
        <v>0</v>
      </c>
      <c r="BT46" s="12">
        <v>110818.97162143</v>
      </c>
      <c r="BU46" s="12">
        <v>593.99836690400002</v>
      </c>
      <c r="BV46" s="12">
        <v>3883.42180779</v>
      </c>
      <c r="BW46" s="12">
        <v>106.77035961</v>
      </c>
      <c r="BX46" s="12">
        <v>2833.6504287100001</v>
      </c>
      <c r="BY46" s="12">
        <v>1746.2998192699999</v>
      </c>
      <c r="BZ46" s="12">
        <v>71.602426070000007</v>
      </c>
      <c r="CA46" s="12">
        <v>1322.39918878</v>
      </c>
      <c r="CB46" s="12">
        <v>640.52421974000004</v>
      </c>
      <c r="CC46" s="12">
        <v>361.30816857000002</v>
      </c>
      <c r="CD46" s="12">
        <v>7169.6345082600001</v>
      </c>
      <c r="CE46" s="12">
        <v>19.131755200000001</v>
      </c>
      <c r="CF46" s="12">
        <v>192198.82306237001</v>
      </c>
      <c r="CG46" s="12">
        <v>0</v>
      </c>
      <c r="CH46" s="12">
        <v>29.22232876</v>
      </c>
      <c r="CI46" s="12">
        <v>4044.6049117699999</v>
      </c>
      <c r="CJ46" s="12">
        <v>5383.7862369000004</v>
      </c>
      <c r="CK46" s="12">
        <v>428.25811800000002</v>
      </c>
      <c r="CL46" s="12">
        <v>35.446602540000001</v>
      </c>
      <c r="CM46" s="12">
        <v>25.7646297</v>
      </c>
      <c r="CN46" s="12">
        <v>0</v>
      </c>
      <c r="CO46" s="12">
        <v>24.665678889999999</v>
      </c>
      <c r="CP46" s="12">
        <v>68.294404</v>
      </c>
      <c r="CQ46" s="12">
        <v>1.0866419</v>
      </c>
      <c r="CR46" s="12">
        <v>1595.0701741099999</v>
      </c>
      <c r="CS46" s="12">
        <v>15098.95478806</v>
      </c>
      <c r="CT46" s="12">
        <v>679.73988875999999</v>
      </c>
      <c r="CU46" s="12">
        <v>441.08834867000002</v>
      </c>
      <c r="CV46" s="12">
        <v>538.51746720000006</v>
      </c>
      <c r="CW46" s="12">
        <v>2000.123</v>
      </c>
      <c r="CX46" s="12">
        <v>18794.017124490001</v>
      </c>
      <c r="CY46" s="12">
        <v>0</v>
      </c>
      <c r="CZ46" s="12">
        <v>0</v>
      </c>
      <c r="DA46" s="12">
        <v>0</v>
      </c>
      <c r="DB46" s="12">
        <v>3041.71569133</v>
      </c>
      <c r="DC46" s="12">
        <v>0</v>
      </c>
      <c r="DD46" s="12">
        <v>120.55414115000001</v>
      </c>
      <c r="DE46" s="12">
        <v>105.17079474000001</v>
      </c>
      <c r="DF46" s="12">
        <v>443.52799912</v>
      </c>
      <c r="DG46" s="12">
        <v>1022.9999330000001</v>
      </c>
      <c r="DH46" s="12">
        <v>87.397370670000001</v>
      </c>
      <c r="DI46" s="12">
        <v>15.67967544</v>
      </c>
      <c r="DJ46" s="12">
        <v>39.187026469999999</v>
      </c>
      <c r="DK46" s="12">
        <v>46.871492879999998</v>
      </c>
      <c r="DL46" s="12">
        <v>2331.0884900000001</v>
      </c>
      <c r="DM46" s="12">
        <v>126.7521572</v>
      </c>
      <c r="DN46" s="12">
        <v>15682.196261159999</v>
      </c>
      <c r="DO46" s="12">
        <v>5189.7790668300004</v>
      </c>
      <c r="DP46" s="12">
        <v>12378.54010824</v>
      </c>
      <c r="DQ46" s="12">
        <v>2671.8109552199999</v>
      </c>
      <c r="DR46" s="12">
        <v>902120.17911992618</v>
      </c>
    </row>
    <row r="47" spans="1:124" s="7" customFormat="1" x14ac:dyDescent="0.2">
      <c r="A47" s="4" t="s">
        <v>78</v>
      </c>
      <c r="B47" s="6">
        <v>0</v>
      </c>
      <c r="C47" s="6">
        <v>518.02789689999997</v>
      </c>
      <c r="D47" s="6">
        <v>205.87313415</v>
      </c>
      <c r="E47" s="6">
        <v>8436.3609434800001</v>
      </c>
      <c r="F47" s="6">
        <v>23666.3087146</v>
      </c>
      <c r="G47" s="6">
        <v>437.43189416000001</v>
      </c>
      <c r="H47" s="6">
        <v>219.59028334000001</v>
      </c>
      <c r="I47" s="6">
        <v>16731.804403189999</v>
      </c>
      <c r="J47" s="7">
        <v>351.14975879999997</v>
      </c>
      <c r="K47" s="7">
        <v>16895.314898500001</v>
      </c>
      <c r="L47" s="7">
        <v>3.1485920000000001E-2</v>
      </c>
      <c r="M47" s="7">
        <v>3686.1881897672001</v>
      </c>
      <c r="N47" s="7">
        <v>118.47834175</v>
      </c>
      <c r="O47" s="7">
        <v>50117.764920200003</v>
      </c>
      <c r="P47" s="7">
        <v>341.20972917</v>
      </c>
      <c r="Q47" s="7">
        <v>149.86017527999999</v>
      </c>
      <c r="R47" s="7">
        <v>0</v>
      </c>
      <c r="S47" s="7">
        <v>6.3003149999999994E-2</v>
      </c>
      <c r="T47" s="7">
        <v>548.11299353000004</v>
      </c>
      <c r="U47" s="7">
        <v>5131.4790603769998</v>
      </c>
      <c r="V47" s="7">
        <v>178.91875920800001</v>
      </c>
      <c r="W47" s="7">
        <v>38.204684759999999</v>
      </c>
      <c r="X47" s="7">
        <v>632.64098472000001</v>
      </c>
      <c r="Y47" s="7">
        <v>1051.61603397</v>
      </c>
      <c r="Z47" s="7">
        <v>0</v>
      </c>
      <c r="AA47" s="7">
        <v>2275.4230132900002</v>
      </c>
      <c r="AB47" s="7">
        <v>296.73164945000002</v>
      </c>
      <c r="AC47" s="7">
        <v>38.159289610000002</v>
      </c>
      <c r="AD47" s="7">
        <v>95.988855341000004</v>
      </c>
      <c r="AE47" s="7">
        <v>1253.5128568499999</v>
      </c>
      <c r="AF47" s="7">
        <v>37.344654120000001</v>
      </c>
      <c r="AG47" s="7">
        <v>38.563813430000003</v>
      </c>
      <c r="AH47" s="7">
        <v>6051.4634015000001</v>
      </c>
      <c r="AI47" s="7">
        <v>0.62070000000000003</v>
      </c>
      <c r="AJ47" s="7">
        <v>11.43683762</v>
      </c>
      <c r="AK47" s="7">
        <v>0.18289999000000001</v>
      </c>
      <c r="AL47" s="7">
        <v>7.9890862499999997</v>
      </c>
      <c r="AM47" s="7">
        <v>0.25</v>
      </c>
      <c r="AN47" s="7">
        <v>0</v>
      </c>
      <c r="AO47" s="7">
        <v>0</v>
      </c>
      <c r="AP47" s="7">
        <v>21.94112252</v>
      </c>
      <c r="AQ47" s="7">
        <v>15.883438999999999</v>
      </c>
      <c r="AR47" s="7">
        <v>422.83557350000001</v>
      </c>
      <c r="AS47" s="7">
        <v>114.81165461000001</v>
      </c>
      <c r="AT47" s="7">
        <v>6.8117363199999996</v>
      </c>
      <c r="AU47" s="7">
        <v>4.7968927399999997</v>
      </c>
      <c r="AV47" s="7">
        <v>7366.86</v>
      </c>
      <c r="AW47" s="7">
        <v>5263.5315686800004</v>
      </c>
      <c r="AX47" s="7">
        <v>167.87702519999999</v>
      </c>
      <c r="AY47" s="7">
        <v>159.05090938999999</v>
      </c>
      <c r="AZ47" s="7">
        <v>108.45034875</v>
      </c>
      <c r="BA47" s="7">
        <v>71.536290100000002</v>
      </c>
      <c r="BB47" s="7">
        <v>1817.6218852</v>
      </c>
      <c r="BC47" s="7">
        <v>372.104950702</v>
      </c>
      <c r="BD47" s="7">
        <v>560.64170143499996</v>
      </c>
      <c r="BE47" s="7">
        <v>6520.1881999999996</v>
      </c>
      <c r="BF47" s="7">
        <v>280.24819573000002</v>
      </c>
      <c r="BG47" s="7">
        <v>169.13150057999999</v>
      </c>
      <c r="BH47" s="7">
        <v>275.54656901999999</v>
      </c>
      <c r="BI47" s="7">
        <v>8696.5596158499993</v>
      </c>
      <c r="BJ47" s="7">
        <v>176.12019845</v>
      </c>
      <c r="BK47" s="7">
        <v>4109.4162001300001</v>
      </c>
      <c r="BL47" s="7">
        <v>8.2295431800000003</v>
      </c>
      <c r="BM47" s="7">
        <v>5.8050376699999999</v>
      </c>
      <c r="BN47" s="7">
        <v>157.91963240999999</v>
      </c>
      <c r="BO47" s="7">
        <v>22.34136612</v>
      </c>
      <c r="BP47" s="7">
        <v>0</v>
      </c>
      <c r="BQ47" s="7">
        <v>117.27004807</v>
      </c>
      <c r="BR47" s="7">
        <v>652.25251161999995</v>
      </c>
      <c r="BS47" s="7">
        <v>0</v>
      </c>
      <c r="BT47" s="7">
        <v>19461.122721150001</v>
      </c>
      <c r="BU47" s="7">
        <v>480.16362361</v>
      </c>
      <c r="BV47" s="7">
        <v>655.01123645999996</v>
      </c>
      <c r="BW47" s="7">
        <v>106.77035961</v>
      </c>
      <c r="BX47" s="7">
        <v>563.80049545999998</v>
      </c>
      <c r="BY47" s="7">
        <v>300.85745639999999</v>
      </c>
      <c r="BZ47" s="7">
        <v>71.602426070000007</v>
      </c>
      <c r="CA47" s="7">
        <v>1308.03867943</v>
      </c>
      <c r="CB47" s="7">
        <v>640.52421974000004</v>
      </c>
      <c r="CC47" s="7">
        <v>361.30816857000002</v>
      </c>
      <c r="CD47" s="7">
        <v>2957.7619327299999</v>
      </c>
      <c r="CE47" s="7">
        <v>19.131755200000001</v>
      </c>
      <c r="CF47" s="7">
        <v>4270.5131670299997</v>
      </c>
      <c r="CG47" s="7">
        <v>0</v>
      </c>
      <c r="CH47" s="7">
        <v>29.22232876</v>
      </c>
      <c r="CI47" s="7">
        <v>1637.08153369</v>
      </c>
      <c r="CJ47" s="7">
        <v>4886.8619717000001</v>
      </c>
      <c r="CK47" s="7">
        <v>428.25811800000002</v>
      </c>
      <c r="CL47" s="7">
        <v>35.446602540000001</v>
      </c>
      <c r="CM47" s="7">
        <v>19.178696859999999</v>
      </c>
      <c r="CN47" s="7">
        <v>0</v>
      </c>
      <c r="CO47" s="7">
        <v>24.665678889999999</v>
      </c>
      <c r="CP47" s="7">
        <v>68.294404</v>
      </c>
      <c r="CQ47" s="7">
        <v>1.0866419</v>
      </c>
      <c r="CR47" s="7">
        <v>1120.43094847</v>
      </c>
      <c r="CS47" s="7">
        <v>10885.882596699999</v>
      </c>
      <c r="CT47" s="7">
        <v>457.74135295999997</v>
      </c>
      <c r="CU47" s="7">
        <v>57.946727150000001</v>
      </c>
      <c r="CV47" s="7">
        <v>538.51746720000006</v>
      </c>
      <c r="CW47" s="7">
        <v>1988.38</v>
      </c>
      <c r="CX47" s="7">
        <v>5618.2060370500003</v>
      </c>
      <c r="CY47" s="7">
        <v>0</v>
      </c>
      <c r="CZ47" s="7">
        <v>0</v>
      </c>
      <c r="DA47" s="7">
        <v>0</v>
      </c>
      <c r="DB47" s="7">
        <v>868.84686692000002</v>
      </c>
      <c r="DC47" s="7">
        <v>0</v>
      </c>
      <c r="DD47" s="7">
        <v>120.55414115000001</v>
      </c>
      <c r="DE47" s="7">
        <v>105.17079474000001</v>
      </c>
      <c r="DF47" s="7">
        <v>443.52799912</v>
      </c>
      <c r="DG47" s="7">
        <v>1022.9999330000001</v>
      </c>
      <c r="DH47" s="7">
        <v>87.397370670000001</v>
      </c>
      <c r="DI47" s="7">
        <v>15.67967544</v>
      </c>
      <c r="DJ47" s="7">
        <v>39.187026469999999</v>
      </c>
      <c r="DK47" s="7">
        <v>46.871492879999998</v>
      </c>
      <c r="DL47" s="7">
        <v>2331.0884900000001</v>
      </c>
      <c r="DM47" s="7">
        <v>90.881846999999993</v>
      </c>
      <c r="DN47" s="7">
        <v>10303.50214439</v>
      </c>
      <c r="DO47" s="7">
        <v>2609.90257802</v>
      </c>
      <c r="DP47" s="7">
        <v>4361.26641664</v>
      </c>
      <c r="DQ47" s="7">
        <v>854.06182102000002</v>
      </c>
      <c r="DR47" s="7">
        <v>308556.64200814022</v>
      </c>
      <c r="DS47" s="12"/>
      <c r="DT47" s="12"/>
    </row>
    <row r="48" spans="1:124" s="7" customFormat="1" x14ac:dyDescent="0.2">
      <c r="A48" s="4" t="s">
        <v>79</v>
      </c>
      <c r="B48" s="6">
        <v>0</v>
      </c>
      <c r="C48" s="6">
        <v>0</v>
      </c>
      <c r="D48" s="6">
        <v>15.37185496</v>
      </c>
      <c r="E48" s="6">
        <v>0</v>
      </c>
      <c r="F48" s="6">
        <v>2348.1007607199999</v>
      </c>
      <c r="G48" s="6">
        <v>0</v>
      </c>
      <c r="H48" s="6">
        <v>12.94568084</v>
      </c>
      <c r="I48" s="6">
        <v>1763.6790012900001</v>
      </c>
      <c r="J48" s="7">
        <v>0</v>
      </c>
      <c r="K48" s="7">
        <v>371.46596310000001</v>
      </c>
      <c r="L48" s="7">
        <v>0</v>
      </c>
      <c r="M48" s="7">
        <v>1146.7071586500001</v>
      </c>
      <c r="N48" s="7">
        <v>0</v>
      </c>
      <c r="O48" s="7">
        <v>62869.38429509</v>
      </c>
      <c r="P48" s="7">
        <v>0</v>
      </c>
      <c r="Q48" s="7">
        <v>391.49391987000001</v>
      </c>
      <c r="R48" s="7">
        <v>0</v>
      </c>
      <c r="S48" s="7">
        <v>0</v>
      </c>
      <c r="T48" s="7">
        <v>0</v>
      </c>
      <c r="U48" s="7">
        <v>6053.8473196920004</v>
      </c>
      <c r="V48" s="7">
        <v>0</v>
      </c>
      <c r="W48" s="7">
        <v>0</v>
      </c>
      <c r="X48" s="7">
        <v>879.68538138999997</v>
      </c>
      <c r="Y48" s="7">
        <v>45.644394120000001</v>
      </c>
      <c r="Z48" s="7">
        <v>0</v>
      </c>
      <c r="AA48" s="7">
        <v>0</v>
      </c>
      <c r="AB48" s="7">
        <v>0</v>
      </c>
      <c r="AC48" s="7">
        <v>0</v>
      </c>
      <c r="AD48" s="7">
        <v>0</v>
      </c>
      <c r="AE48" s="7">
        <v>0</v>
      </c>
      <c r="AF48" s="7">
        <v>0</v>
      </c>
      <c r="AG48" s="7">
        <v>0</v>
      </c>
      <c r="AH48" s="7">
        <v>5656.6571360999997</v>
      </c>
      <c r="AI48" s="7">
        <v>0</v>
      </c>
      <c r="AJ48" s="7">
        <v>0</v>
      </c>
      <c r="AK48" s="7">
        <v>0</v>
      </c>
      <c r="AL48" s="7">
        <v>36.313786630000003</v>
      </c>
      <c r="AM48" s="7">
        <v>0</v>
      </c>
      <c r="AN48" s="7">
        <v>0</v>
      </c>
      <c r="AO48" s="7">
        <v>0</v>
      </c>
      <c r="AP48" s="7">
        <v>0</v>
      </c>
      <c r="AQ48" s="7">
        <v>0</v>
      </c>
      <c r="AR48" s="7">
        <v>0</v>
      </c>
      <c r="AS48" s="7">
        <v>0</v>
      </c>
      <c r="AT48" s="7">
        <v>0</v>
      </c>
      <c r="AU48" s="7">
        <v>0</v>
      </c>
      <c r="AV48" s="7">
        <v>49143.68</v>
      </c>
      <c r="AW48" s="7">
        <v>4162.7106525899999</v>
      </c>
      <c r="AX48" s="7">
        <v>18.882250030000002</v>
      </c>
      <c r="AY48" s="7">
        <v>153.81994603999999</v>
      </c>
      <c r="AZ48" s="7">
        <v>247.51923077000001</v>
      </c>
      <c r="BA48" s="7">
        <v>9.8446748999999993</v>
      </c>
      <c r="BB48" s="7">
        <v>6790.7830787800003</v>
      </c>
      <c r="BC48" s="7">
        <v>0</v>
      </c>
      <c r="BD48" s="7">
        <v>347.71566695000001</v>
      </c>
      <c r="BE48" s="7">
        <v>2328.3971000000001</v>
      </c>
      <c r="BF48" s="7">
        <v>0</v>
      </c>
      <c r="BG48" s="7">
        <v>0</v>
      </c>
      <c r="BH48" s="7">
        <v>2095.7334718900001</v>
      </c>
      <c r="BI48" s="7">
        <v>15262.514521659999</v>
      </c>
      <c r="BJ48" s="7">
        <v>4226.5298701600004</v>
      </c>
      <c r="BK48" s="7">
        <v>2048.91630764</v>
      </c>
      <c r="BL48" s="7">
        <v>7.0000000499999997</v>
      </c>
      <c r="BM48" s="7">
        <v>32.924939190000003</v>
      </c>
      <c r="BN48" s="7">
        <v>359.49626221</v>
      </c>
      <c r="BO48" s="7">
        <v>0</v>
      </c>
      <c r="BP48" s="7">
        <v>0</v>
      </c>
      <c r="BQ48" s="7">
        <v>35.333884359999999</v>
      </c>
      <c r="BR48" s="7">
        <v>6824.4973069999996</v>
      </c>
      <c r="BS48" s="7">
        <v>0</v>
      </c>
      <c r="BT48" s="7">
        <v>91357.848900280005</v>
      </c>
      <c r="BU48" s="7">
        <v>113.83474329400001</v>
      </c>
      <c r="BV48" s="7">
        <v>3228.41057133</v>
      </c>
      <c r="BW48" s="7">
        <v>0</v>
      </c>
      <c r="BX48" s="7">
        <v>2269.84993325</v>
      </c>
      <c r="BY48" s="7">
        <v>1445.4423628699999</v>
      </c>
      <c r="BZ48" s="7">
        <v>0</v>
      </c>
      <c r="CA48" s="7">
        <v>14.360509349999999</v>
      </c>
      <c r="CB48" s="7">
        <v>0</v>
      </c>
      <c r="CC48" s="7">
        <v>0</v>
      </c>
      <c r="CD48" s="7">
        <v>4211.8725755300002</v>
      </c>
      <c r="CE48" s="7">
        <v>0</v>
      </c>
      <c r="CF48" s="7">
        <v>187928.30989534</v>
      </c>
      <c r="CG48" s="7">
        <v>0</v>
      </c>
      <c r="CH48" s="7">
        <v>0</v>
      </c>
      <c r="CI48" s="7">
        <v>2407.5233780799999</v>
      </c>
      <c r="CJ48" s="7">
        <v>496.92426519999998</v>
      </c>
      <c r="CK48" s="7">
        <v>0</v>
      </c>
      <c r="CL48" s="7">
        <v>0</v>
      </c>
      <c r="CM48" s="7">
        <v>6.5859328399999999</v>
      </c>
      <c r="CN48" s="7">
        <v>0</v>
      </c>
      <c r="CO48" s="7">
        <v>0</v>
      </c>
      <c r="CP48" s="7">
        <v>0</v>
      </c>
      <c r="CQ48" s="7">
        <v>0</v>
      </c>
      <c r="CR48" s="7">
        <v>474.63922564000001</v>
      </c>
      <c r="CS48" s="7">
        <v>4213.07219136</v>
      </c>
      <c r="CT48" s="7">
        <v>221.99853580000001</v>
      </c>
      <c r="CU48" s="7">
        <v>383.14162152</v>
      </c>
      <c r="CV48" s="7">
        <v>0</v>
      </c>
      <c r="CW48" s="7">
        <v>11.743</v>
      </c>
      <c r="CX48" s="7">
        <v>13175.811087440001</v>
      </c>
      <c r="CY48" s="7">
        <v>0</v>
      </c>
      <c r="CZ48" s="7">
        <v>0</v>
      </c>
      <c r="DA48" s="7">
        <v>0</v>
      </c>
      <c r="DB48" s="7">
        <v>2172.8688244099999</v>
      </c>
      <c r="DC48" s="7">
        <v>0</v>
      </c>
      <c r="DD48" s="7">
        <v>0</v>
      </c>
      <c r="DE48" s="7">
        <v>0</v>
      </c>
      <c r="DF48" s="7">
        <v>0</v>
      </c>
      <c r="DG48" s="7">
        <v>0</v>
      </c>
      <c r="DH48" s="7">
        <v>0</v>
      </c>
      <c r="DI48" s="7">
        <v>0</v>
      </c>
      <c r="DJ48" s="7">
        <v>0</v>
      </c>
      <c r="DK48" s="7">
        <v>0</v>
      </c>
      <c r="DL48" s="7">
        <v>0</v>
      </c>
      <c r="DM48" s="7">
        <v>35.870310199999999</v>
      </c>
      <c r="DN48" s="7">
        <v>5378.6941167699997</v>
      </c>
      <c r="DO48" s="7">
        <v>2579.87648881</v>
      </c>
      <c r="DP48" s="7">
        <v>8017.2736916000003</v>
      </c>
      <c r="DQ48" s="7">
        <v>1817.7491342000001</v>
      </c>
      <c r="DR48" s="7">
        <v>593563.53711178596</v>
      </c>
      <c r="DS48" s="12"/>
      <c r="DT48" s="12"/>
    </row>
    <row r="49" spans="1:124" s="12" customFormat="1" x14ac:dyDescent="0.2">
      <c r="A49" s="10" t="s">
        <v>80</v>
      </c>
      <c r="B49" s="11">
        <v>0</v>
      </c>
      <c r="C49" s="11">
        <v>0</v>
      </c>
      <c r="D49" s="11">
        <v>0</v>
      </c>
      <c r="E49" s="11">
        <v>0</v>
      </c>
      <c r="F49" s="11">
        <v>0</v>
      </c>
      <c r="G49" s="11">
        <v>0</v>
      </c>
      <c r="H49" s="11">
        <v>0</v>
      </c>
      <c r="I49" s="11">
        <v>0</v>
      </c>
      <c r="J49" s="12">
        <v>0</v>
      </c>
      <c r="K49" s="12">
        <v>0</v>
      </c>
      <c r="L49" s="12">
        <v>0</v>
      </c>
      <c r="M49" s="12">
        <v>82.870379</v>
      </c>
      <c r="N49" s="12">
        <v>0</v>
      </c>
      <c r="O49" s="12">
        <v>7837.6024414000003</v>
      </c>
      <c r="P49" s="12">
        <v>504.48630843000001</v>
      </c>
      <c r="Q49" s="12">
        <v>0</v>
      </c>
      <c r="R49" s="12">
        <v>0</v>
      </c>
      <c r="S49" s="12">
        <v>0</v>
      </c>
      <c r="T49" s="12">
        <v>4.6326936600000002</v>
      </c>
      <c r="U49" s="12">
        <v>0</v>
      </c>
      <c r="V49" s="12">
        <v>0</v>
      </c>
      <c r="W49" s="12">
        <v>0</v>
      </c>
      <c r="X49" s="12">
        <v>0</v>
      </c>
      <c r="Y49" s="12">
        <v>0</v>
      </c>
      <c r="Z49" s="12">
        <v>0</v>
      </c>
      <c r="AA49" s="12">
        <v>0</v>
      </c>
      <c r="AB49" s="12">
        <v>0</v>
      </c>
      <c r="AC49" s="12">
        <v>0</v>
      </c>
      <c r="AD49" s="12">
        <v>0</v>
      </c>
      <c r="AE49" s="12">
        <v>0</v>
      </c>
      <c r="AF49" s="12">
        <v>0</v>
      </c>
      <c r="AG49" s="12">
        <v>0</v>
      </c>
      <c r="AH49" s="12">
        <v>345.50564500000002</v>
      </c>
      <c r="AI49" s="12">
        <v>52.048299999999998</v>
      </c>
      <c r="AJ49" s="12">
        <v>0</v>
      </c>
      <c r="AK49" s="12">
        <v>0</v>
      </c>
      <c r="AL49" s="12">
        <v>0</v>
      </c>
      <c r="AM49" s="12">
        <v>0</v>
      </c>
      <c r="AN49" s="12">
        <v>0</v>
      </c>
      <c r="AO49" s="12">
        <v>0</v>
      </c>
      <c r="AP49" s="12">
        <v>0</v>
      </c>
      <c r="AQ49" s="12">
        <v>0</v>
      </c>
      <c r="AR49" s="12">
        <v>0</v>
      </c>
      <c r="AS49" s="12">
        <v>0</v>
      </c>
      <c r="AT49" s="12">
        <v>0</v>
      </c>
      <c r="AU49" s="12">
        <v>0</v>
      </c>
      <c r="AV49" s="12">
        <v>1185.0999999999999</v>
      </c>
      <c r="AW49" s="12">
        <v>0</v>
      </c>
      <c r="AX49" s="12">
        <v>0</v>
      </c>
      <c r="AY49" s="12">
        <v>0</v>
      </c>
      <c r="AZ49" s="12">
        <v>0</v>
      </c>
      <c r="BA49" s="12">
        <v>0</v>
      </c>
      <c r="BB49" s="12">
        <v>1545.3032013899999</v>
      </c>
      <c r="BC49" s="12">
        <v>0</v>
      </c>
      <c r="BD49" s="12">
        <v>0</v>
      </c>
      <c r="BE49" s="12">
        <v>0</v>
      </c>
      <c r="BF49" s="12">
        <v>0</v>
      </c>
      <c r="BG49" s="12">
        <v>0</v>
      </c>
      <c r="BH49" s="12">
        <v>0</v>
      </c>
      <c r="BI49" s="12">
        <v>0</v>
      </c>
      <c r="BJ49" s="12">
        <v>0</v>
      </c>
      <c r="BK49" s="12">
        <v>0</v>
      </c>
      <c r="BL49" s="12">
        <v>0</v>
      </c>
      <c r="BM49" s="12">
        <v>0</v>
      </c>
      <c r="BN49" s="12">
        <v>210.97900548000001</v>
      </c>
      <c r="BO49" s="12">
        <v>58.29</v>
      </c>
      <c r="BP49" s="12">
        <v>0</v>
      </c>
      <c r="BQ49" s="12">
        <v>0</v>
      </c>
      <c r="BR49" s="12">
        <v>0</v>
      </c>
      <c r="BS49" s="12">
        <v>0</v>
      </c>
      <c r="BT49" s="12">
        <v>2996.3868937500001</v>
      </c>
      <c r="BU49" s="12">
        <v>0</v>
      </c>
      <c r="BV49" s="12">
        <v>0</v>
      </c>
      <c r="BW49" s="12">
        <v>0</v>
      </c>
      <c r="BX49" s="12">
        <v>0</v>
      </c>
      <c r="BY49" s="12">
        <v>0</v>
      </c>
      <c r="BZ49" s="12">
        <v>0</v>
      </c>
      <c r="CA49" s="12">
        <v>0</v>
      </c>
      <c r="CB49" s="12">
        <v>0</v>
      </c>
      <c r="CC49" s="12">
        <v>0</v>
      </c>
      <c r="CD49" s="12">
        <v>0</v>
      </c>
      <c r="CE49" s="12">
        <v>0</v>
      </c>
      <c r="CF49" s="12">
        <v>10020.565476039999</v>
      </c>
      <c r="CG49" s="12">
        <v>0</v>
      </c>
      <c r="CH49" s="12">
        <v>0</v>
      </c>
      <c r="CI49" s="12">
        <v>0</v>
      </c>
      <c r="CJ49" s="12">
        <v>0</v>
      </c>
      <c r="CK49" s="12">
        <v>0</v>
      </c>
      <c r="CL49" s="12">
        <v>0</v>
      </c>
      <c r="CM49" s="12">
        <v>0</v>
      </c>
      <c r="CN49" s="12">
        <v>0</v>
      </c>
      <c r="CO49" s="12">
        <v>0</v>
      </c>
      <c r="CP49" s="12">
        <v>0</v>
      </c>
      <c r="CQ49" s="12">
        <v>0</v>
      </c>
      <c r="CR49" s="12">
        <v>0</v>
      </c>
      <c r="CS49" s="12">
        <v>0</v>
      </c>
      <c r="CT49" s="12">
        <v>0</v>
      </c>
      <c r="CU49" s="12">
        <v>0</v>
      </c>
      <c r="CV49" s="12">
        <v>0</v>
      </c>
      <c r="CW49" s="12">
        <v>0</v>
      </c>
      <c r="CX49" s="12">
        <v>0</v>
      </c>
      <c r="CY49" s="12">
        <v>0</v>
      </c>
      <c r="CZ49" s="12">
        <v>0</v>
      </c>
      <c r="DA49" s="12">
        <v>0</v>
      </c>
      <c r="DB49" s="12">
        <v>32.351897999999998</v>
      </c>
      <c r="DC49" s="12">
        <v>0</v>
      </c>
      <c r="DD49" s="12">
        <v>0</v>
      </c>
      <c r="DE49" s="12">
        <v>0</v>
      </c>
      <c r="DF49" s="12">
        <v>0</v>
      </c>
      <c r="DG49" s="12">
        <v>0</v>
      </c>
      <c r="DH49" s="12">
        <v>0</v>
      </c>
      <c r="DI49" s="12">
        <v>0</v>
      </c>
      <c r="DJ49" s="12">
        <v>0</v>
      </c>
      <c r="DK49" s="12">
        <v>0</v>
      </c>
      <c r="DL49" s="12">
        <v>0</v>
      </c>
      <c r="DM49" s="12">
        <v>0</v>
      </c>
      <c r="DN49" s="12">
        <v>1454.9951255599999</v>
      </c>
      <c r="DO49" s="12">
        <v>0</v>
      </c>
      <c r="DP49" s="12">
        <v>0</v>
      </c>
      <c r="DQ49" s="12">
        <v>0</v>
      </c>
      <c r="DR49" s="12">
        <v>26380.222367710001</v>
      </c>
    </row>
    <row r="50" spans="1:124" s="7" customFormat="1" x14ac:dyDescent="0.2">
      <c r="A50" s="4" t="s">
        <v>81</v>
      </c>
      <c r="B50" s="6">
        <v>0</v>
      </c>
      <c r="C50" s="6">
        <v>0</v>
      </c>
      <c r="D50" s="6">
        <v>0</v>
      </c>
      <c r="E50" s="6">
        <v>0</v>
      </c>
      <c r="F50" s="6">
        <v>0</v>
      </c>
      <c r="G50" s="6">
        <v>0</v>
      </c>
      <c r="H50" s="6">
        <v>0</v>
      </c>
      <c r="I50" s="6">
        <v>0</v>
      </c>
      <c r="J50" s="7">
        <v>0</v>
      </c>
      <c r="K50" s="7">
        <v>0</v>
      </c>
      <c r="L50" s="7">
        <v>0</v>
      </c>
      <c r="M50" s="7">
        <v>82.870379</v>
      </c>
      <c r="N50" s="7">
        <v>0</v>
      </c>
      <c r="O50" s="7">
        <v>7837.6024414000003</v>
      </c>
      <c r="P50" s="7">
        <v>0</v>
      </c>
      <c r="Q50" s="7">
        <v>0</v>
      </c>
      <c r="R50" s="7">
        <v>0</v>
      </c>
      <c r="S50" s="7">
        <v>0</v>
      </c>
      <c r="T50" s="7">
        <v>4.6326936600000002</v>
      </c>
      <c r="U50" s="7">
        <v>0</v>
      </c>
      <c r="V50" s="7">
        <v>0</v>
      </c>
      <c r="W50" s="7">
        <v>0</v>
      </c>
      <c r="X50" s="7">
        <v>0</v>
      </c>
      <c r="Y50" s="7">
        <v>0</v>
      </c>
      <c r="Z50" s="7">
        <v>0</v>
      </c>
      <c r="AA50" s="7">
        <v>0</v>
      </c>
      <c r="AB50" s="7">
        <v>0</v>
      </c>
      <c r="AC50" s="7">
        <v>0</v>
      </c>
      <c r="AD50" s="7">
        <v>0</v>
      </c>
      <c r="AE50" s="7">
        <v>0</v>
      </c>
      <c r="AF50" s="7">
        <v>0</v>
      </c>
      <c r="AG50" s="7">
        <v>0</v>
      </c>
      <c r="AH50" s="7">
        <v>345.50564500000002</v>
      </c>
      <c r="AI50" s="7">
        <v>0</v>
      </c>
      <c r="AJ50" s="7">
        <v>0</v>
      </c>
      <c r="AK50" s="7">
        <v>0</v>
      </c>
      <c r="AL50" s="7">
        <v>0</v>
      </c>
      <c r="AM50" s="7">
        <v>0</v>
      </c>
      <c r="AN50" s="7">
        <v>0</v>
      </c>
      <c r="AO50" s="7">
        <v>0</v>
      </c>
      <c r="AP50" s="7">
        <v>0</v>
      </c>
      <c r="AQ50" s="7">
        <v>0</v>
      </c>
      <c r="AR50" s="7">
        <v>0</v>
      </c>
      <c r="AS50" s="7">
        <v>0</v>
      </c>
      <c r="AT50" s="7">
        <v>0</v>
      </c>
      <c r="AU50" s="7">
        <v>0</v>
      </c>
      <c r="AV50" s="7">
        <v>1185.0999999999999</v>
      </c>
      <c r="AW50" s="7">
        <v>0</v>
      </c>
      <c r="AX50" s="7">
        <v>0</v>
      </c>
      <c r="AY50" s="7">
        <v>0</v>
      </c>
      <c r="AZ50" s="7">
        <v>0</v>
      </c>
      <c r="BA50" s="7">
        <v>0</v>
      </c>
      <c r="BB50" s="7">
        <v>1476.60361433</v>
      </c>
      <c r="BC50" s="7">
        <v>0</v>
      </c>
      <c r="BD50" s="7">
        <v>0</v>
      </c>
      <c r="BE50" s="7">
        <v>0</v>
      </c>
      <c r="BF50" s="7">
        <v>0</v>
      </c>
      <c r="BG50" s="7">
        <v>0</v>
      </c>
      <c r="BH50" s="7">
        <v>0</v>
      </c>
      <c r="BI50" s="7">
        <v>0</v>
      </c>
      <c r="BJ50" s="7">
        <v>0</v>
      </c>
      <c r="BK50" s="7">
        <v>0</v>
      </c>
      <c r="BL50" s="7">
        <v>0</v>
      </c>
      <c r="BM50" s="7">
        <v>0</v>
      </c>
      <c r="BN50" s="7">
        <v>210.97900548000001</v>
      </c>
      <c r="BO50" s="7">
        <v>0</v>
      </c>
      <c r="BP50" s="7">
        <v>0</v>
      </c>
      <c r="BQ50" s="7">
        <v>0</v>
      </c>
      <c r="BR50" s="7">
        <v>0</v>
      </c>
      <c r="BS50" s="7">
        <v>0</v>
      </c>
      <c r="BT50" s="7">
        <v>2884.15513182</v>
      </c>
      <c r="BU50" s="7">
        <v>0</v>
      </c>
      <c r="BV50" s="7">
        <v>0</v>
      </c>
      <c r="BW50" s="7">
        <v>0</v>
      </c>
      <c r="BX50" s="7">
        <v>0</v>
      </c>
      <c r="BY50" s="7">
        <v>0</v>
      </c>
      <c r="BZ50" s="7">
        <v>0</v>
      </c>
      <c r="CA50" s="7">
        <v>0</v>
      </c>
      <c r="CB50" s="7">
        <v>0</v>
      </c>
      <c r="CC50" s="7">
        <v>0</v>
      </c>
      <c r="CD50" s="7">
        <v>0</v>
      </c>
      <c r="CE50" s="7">
        <v>0</v>
      </c>
      <c r="CF50" s="7">
        <v>10020.565476039999</v>
      </c>
      <c r="CG50" s="7">
        <v>0</v>
      </c>
      <c r="CH50" s="7">
        <v>0</v>
      </c>
      <c r="CI50" s="7">
        <v>0</v>
      </c>
      <c r="CJ50" s="7">
        <v>0</v>
      </c>
      <c r="CK50" s="7">
        <v>0</v>
      </c>
      <c r="CL50" s="7">
        <v>0</v>
      </c>
      <c r="CM50" s="7">
        <v>0</v>
      </c>
      <c r="CN50" s="7">
        <v>0</v>
      </c>
      <c r="CO50" s="7">
        <v>0</v>
      </c>
      <c r="CP50" s="7">
        <v>0</v>
      </c>
      <c r="CQ50" s="7">
        <v>0</v>
      </c>
      <c r="CR50" s="7">
        <v>0</v>
      </c>
      <c r="CS50" s="7">
        <v>0</v>
      </c>
      <c r="CT50" s="7">
        <v>0</v>
      </c>
      <c r="CU50" s="7">
        <v>0</v>
      </c>
      <c r="CV50" s="7">
        <v>0</v>
      </c>
      <c r="CW50" s="7">
        <v>0</v>
      </c>
      <c r="CX50" s="7">
        <v>0</v>
      </c>
      <c r="CY50" s="7">
        <v>0</v>
      </c>
      <c r="CZ50" s="7">
        <v>0</v>
      </c>
      <c r="DA50" s="7">
        <v>0</v>
      </c>
      <c r="DB50" s="7">
        <v>32.351897999999998</v>
      </c>
      <c r="DC50" s="7">
        <v>0</v>
      </c>
      <c r="DD50" s="7">
        <v>0</v>
      </c>
      <c r="DE50" s="7">
        <v>0</v>
      </c>
      <c r="DF50" s="7">
        <v>0</v>
      </c>
      <c r="DG50" s="7">
        <v>0</v>
      </c>
      <c r="DH50" s="7">
        <v>0</v>
      </c>
      <c r="DI50" s="7">
        <v>0</v>
      </c>
      <c r="DJ50" s="7">
        <v>0</v>
      </c>
      <c r="DK50" s="7">
        <v>0</v>
      </c>
      <c r="DL50" s="7">
        <v>0</v>
      </c>
      <c r="DM50" s="7">
        <v>0</v>
      </c>
      <c r="DN50" s="7">
        <v>0</v>
      </c>
      <c r="DO50" s="7">
        <v>0</v>
      </c>
      <c r="DP50" s="7">
        <v>0</v>
      </c>
      <c r="DQ50" s="7">
        <v>0</v>
      </c>
      <c r="DR50" s="7">
        <v>24129.47128473</v>
      </c>
      <c r="DS50" s="12"/>
      <c r="DT50" s="12"/>
    </row>
    <row r="51" spans="1:124" s="7" customFormat="1" x14ac:dyDescent="0.2">
      <c r="A51" s="4" t="s">
        <v>82</v>
      </c>
      <c r="B51" s="6">
        <v>0</v>
      </c>
      <c r="C51" s="6">
        <v>0</v>
      </c>
      <c r="D51" s="6">
        <v>0</v>
      </c>
      <c r="E51" s="6">
        <v>0</v>
      </c>
      <c r="F51" s="6">
        <v>0</v>
      </c>
      <c r="G51" s="6">
        <v>0</v>
      </c>
      <c r="H51" s="6">
        <v>0</v>
      </c>
      <c r="I51" s="6">
        <v>0</v>
      </c>
      <c r="J51" s="7">
        <v>0</v>
      </c>
      <c r="K51" s="7">
        <v>0</v>
      </c>
      <c r="L51" s="7">
        <v>0</v>
      </c>
      <c r="M51" s="7">
        <v>0</v>
      </c>
      <c r="N51" s="7">
        <v>0</v>
      </c>
      <c r="O51" s="7">
        <v>0</v>
      </c>
      <c r="P51" s="7">
        <v>504.48630843000001</v>
      </c>
      <c r="Q51" s="7">
        <v>0</v>
      </c>
      <c r="R51" s="7">
        <v>0</v>
      </c>
      <c r="S51" s="7">
        <v>0</v>
      </c>
      <c r="T51" s="7">
        <v>0</v>
      </c>
      <c r="U51" s="7">
        <v>0</v>
      </c>
      <c r="V51" s="7">
        <v>0</v>
      </c>
      <c r="W51" s="7">
        <v>0</v>
      </c>
      <c r="X51" s="7">
        <v>0</v>
      </c>
      <c r="Y51" s="7">
        <v>0</v>
      </c>
      <c r="Z51" s="7">
        <v>0</v>
      </c>
      <c r="AA51" s="7">
        <v>0</v>
      </c>
      <c r="AB51" s="7">
        <v>0</v>
      </c>
      <c r="AC51" s="7">
        <v>0</v>
      </c>
      <c r="AD51" s="7">
        <v>0</v>
      </c>
      <c r="AE51" s="7">
        <v>0</v>
      </c>
      <c r="AF51" s="7">
        <v>0</v>
      </c>
      <c r="AG51" s="7">
        <v>0</v>
      </c>
      <c r="AH51" s="7">
        <v>0</v>
      </c>
      <c r="AI51" s="7">
        <v>52.048299999999998</v>
      </c>
      <c r="AJ51" s="7">
        <v>0</v>
      </c>
      <c r="AK51" s="7">
        <v>0</v>
      </c>
      <c r="AL51" s="7">
        <v>0</v>
      </c>
      <c r="AM51" s="7">
        <v>0</v>
      </c>
      <c r="AN51" s="7">
        <v>0</v>
      </c>
      <c r="AO51" s="7">
        <v>0</v>
      </c>
      <c r="AP51" s="7">
        <v>0</v>
      </c>
      <c r="AQ51" s="7">
        <v>0</v>
      </c>
      <c r="AR51" s="7">
        <v>0</v>
      </c>
      <c r="AS51" s="7">
        <v>0</v>
      </c>
      <c r="AT51" s="7">
        <v>0</v>
      </c>
      <c r="AU51" s="7">
        <v>0</v>
      </c>
      <c r="AV51" s="7">
        <v>0</v>
      </c>
      <c r="AW51" s="7">
        <v>0</v>
      </c>
      <c r="AX51" s="7">
        <v>0</v>
      </c>
      <c r="AY51" s="7">
        <v>0</v>
      </c>
      <c r="AZ51" s="7">
        <v>0</v>
      </c>
      <c r="BA51" s="7">
        <v>0</v>
      </c>
      <c r="BB51" s="7">
        <v>68.699587059999999</v>
      </c>
      <c r="BC51" s="7">
        <v>0</v>
      </c>
      <c r="BD51" s="7">
        <v>0</v>
      </c>
      <c r="BE51" s="7">
        <v>0</v>
      </c>
      <c r="BF51" s="7">
        <v>0</v>
      </c>
      <c r="BG51" s="7">
        <v>0</v>
      </c>
      <c r="BH51" s="7">
        <v>0</v>
      </c>
      <c r="BI51" s="7">
        <v>0</v>
      </c>
      <c r="BJ51" s="7">
        <v>0</v>
      </c>
      <c r="BK51" s="7">
        <v>0</v>
      </c>
      <c r="BL51" s="7">
        <v>0</v>
      </c>
      <c r="BM51" s="7">
        <v>0</v>
      </c>
      <c r="BN51" s="7">
        <v>0</v>
      </c>
      <c r="BO51" s="7">
        <v>58.29</v>
      </c>
      <c r="BP51" s="7">
        <v>0</v>
      </c>
      <c r="BQ51" s="7">
        <v>0</v>
      </c>
      <c r="BR51" s="7">
        <v>0</v>
      </c>
      <c r="BS51" s="7">
        <v>0</v>
      </c>
      <c r="BT51" s="7">
        <v>112.23176193</v>
      </c>
      <c r="BU51" s="7">
        <v>0</v>
      </c>
      <c r="BV51" s="7">
        <v>0</v>
      </c>
      <c r="BW51" s="7">
        <v>0</v>
      </c>
      <c r="BX51" s="7">
        <v>0</v>
      </c>
      <c r="BY51" s="7">
        <v>0</v>
      </c>
      <c r="BZ51" s="7">
        <v>0</v>
      </c>
      <c r="CA51" s="7">
        <v>0</v>
      </c>
      <c r="CB51" s="7">
        <v>0</v>
      </c>
      <c r="CC51" s="7">
        <v>0</v>
      </c>
      <c r="CD51" s="7">
        <v>0</v>
      </c>
      <c r="CE51" s="7">
        <v>0</v>
      </c>
      <c r="CF51" s="7">
        <v>0</v>
      </c>
      <c r="CG51" s="7">
        <v>0</v>
      </c>
      <c r="CH51" s="7">
        <v>0</v>
      </c>
      <c r="CI51" s="7">
        <v>0</v>
      </c>
      <c r="CJ51" s="7">
        <v>0</v>
      </c>
      <c r="CK51" s="7">
        <v>0</v>
      </c>
      <c r="CL51" s="7">
        <v>0</v>
      </c>
      <c r="CM51" s="7">
        <v>0</v>
      </c>
      <c r="CN51" s="7">
        <v>0</v>
      </c>
      <c r="CO51" s="7">
        <v>0</v>
      </c>
      <c r="CP51" s="7">
        <v>0</v>
      </c>
      <c r="CQ51" s="7">
        <v>0</v>
      </c>
      <c r="CR51" s="7">
        <v>0</v>
      </c>
      <c r="CS51" s="7">
        <v>0</v>
      </c>
      <c r="CT51" s="7">
        <v>0</v>
      </c>
      <c r="CU51" s="7">
        <v>0</v>
      </c>
      <c r="CV51" s="7">
        <v>0</v>
      </c>
      <c r="CW51" s="7">
        <v>0</v>
      </c>
      <c r="CX51" s="7">
        <v>0</v>
      </c>
      <c r="CY51" s="7">
        <v>0</v>
      </c>
      <c r="CZ51" s="7">
        <v>0</v>
      </c>
      <c r="DA51" s="7">
        <v>0</v>
      </c>
      <c r="DB51" s="7">
        <v>0</v>
      </c>
      <c r="DC51" s="7">
        <v>0</v>
      </c>
      <c r="DD51" s="7">
        <v>0</v>
      </c>
      <c r="DE51" s="7">
        <v>0</v>
      </c>
      <c r="DF51" s="7">
        <v>0</v>
      </c>
      <c r="DG51" s="7">
        <v>0</v>
      </c>
      <c r="DH51" s="7">
        <v>0</v>
      </c>
      <c r="DI51" s="7">
        <v>0</v>
      </c>
      <c r="DJ51" s="7">
        <v>0</v>
      </c>
      <c r="DK51" s="7">
        <v>0</v>
      </c>
      <c r="DL51" s="7">
        <v>0</v>
      </c>
      <c r="DM51" s="7">
        <v>0</v>
      </c>
      <c r="DN51" s="7">
        <v>1454.9951255599999</v>
      </c>
      <c r="DO51" s="7">
        <v>0</v>
      </c>
      <c r="DP51" s="7">
        <v>0</v>
      </c>
      <c r="DQ51" s="7">
        <v>0</v>
      </c>
      <c r="DR51" s="7">
        <v>2250.7510829799999</v>
      </c>
      <c r="DS51" s="12"/>
      <c r="DT51" s="12"/>
    </row>
    <row r="52" spans="1:124" s="12" customFormat="1" x14ac:dyDescent="0.2">
      <c r="A52" s="10" t="s">
        <v>83</v>
      </c>
      <c r="B52" s="11">
        <v>0</v>
      </c>
      <c r="C52" s="11">
        <v>0</v>
      </c>
      <c r="D52" s="11">
        <v>0</v>
      </c>
      <c r="E52" s="11">
        <v>0</v>
      </c>
      <c r="F52" s="11">
        <v>0</v>
      </c>
      <c r="G52" s="11">
        <v>0</v>
      </c>
      <c r="H52" s="11">
        <v>192095.96619919001</v>
      </c>
      <c r="I52" s="11">
        <v>0</v>
      </c>
      <c r="J52" s="12">
        <v>0</v>
      </c>
      <c r="K52" s="12">
        <v>0</v>
      </c>
      <c r="L52" s="12">
        <v>0</v>
      </c>
      <c r="M52" s="12">
        <v>6014.50612138</v>
      </c>
      <c r="N52" s="12">
        <v>0</v>
      </c>
      <c r="O52" s="12">
        <v>0</v>
      </c>
      <c r="P52" s="12">
        <v>0</v>
      </c>
      <c r="Q52" s="12">
        <v>0</v>
      </c>
      <c r="R52" s="12">
        <v>0</v>
      </c>
      <c r="S52" s="12">
        <v>0</v>
      </c>
      <c r="T52" s="12">
        <v>0</v>
      </c>
      <c r="U52" s="12">
        <v>0</v>
      </c>
      <c r="V52" s="12">
        <v>0</v>
      </c>
      <c r="W52" s="12">
        <v>0</v>
      </c>
      <c r="X52" s="12">
        <v>0</v>
      </c>
      <c r="Y52" s="12">
        <v>281.49273599999998</v>
      </c>
      <c r="Z52" s="12">
        <v>0</v>
      </c>
      <c r="AA52" s="12">
        <v>20.525997019999998</v>
      </c>
      <c r="AB52" s="12">
        <v>0</v>
      </c>
      <c r="AC52" s="12">
        <v>0</v>
      </c>
      <c r="AD52" s="12">
        <v>0</v>
      </c>
      <c r="AE52" s="12">
        <v>0</v>
      </c>
      <c r="AF52" s="12">
        <v>0</v>
      </c>
      <c r="AG52" s="12">
        <v>0</v>
      </c>
      <c r="AH52" s="12">
        <v>0</v>
      </c>
      <c r="AI52" s="12">
        <v>0</v>
      </c>
      <c r="AJ52" s="12">
        <v>0</v>
      </c>
      <c r="AK52" s="12">
        <v>0</v>
      </c>
      <c r="AL52" s="12">
        <v>0</v>
      </c>
      <c r="AM52" s="12">
        <v>0</v>
      </c>
      <c r="AN52" s="12">
        <v>0</v>
      </c>
      <c r="AO52" s="12">
        <v>0</v>
      </c>
      <c r="AP52" s="12">
        <v>0</v>
      </c>
      <c r="AQ52" s="12">
        <v>0</v>
      </c>
      <c r="AR52" s="12">
        <v>0</v>
      </c>
      <c r="AS52" s="12">
        <v>0</v>
      </c>
      <c r="AT52" s="12">
        <v>0</v>
      </c>
      <c r="AU52" s="12">
        <v>0</v>
      </c>
      <c r="AV52" s="12">
        <v>0</v>
      </c>
      <c r="AW52" s="12">
        <v>0</v>
      </c>
      <c r="AX52" s="12">
        <v>0</v>
      </c>
      <c r="AY52" s="12">
        <v>1965.01703036</v>
      </c>
      <c r="AZ52" s="12">
        <v>0</v>
      </c>
      <c r="BA52" s="12">
        <v>0</v>
      </c>
      <c r="BB52" s="12">
        <v>3735.15973037</v>
      </c>
      <c r="BC52" s="12">
        <v>0</v>
      </c>
      <c r="BD52" s="12">
        <v>1969.0903530000001</v>
      </c>
      <c r="BE52" s="12">
        <v>0</v>
      </c>
      <c r="BF52" s="12">
        <v>0</v>
      </c>
      <c r="BG52" s="12">
        <v>0</v>
      </c>
      <c r="BH52" s="12">
        <v>2463.82451489</v>
      </c>
      <c r="BI52" s="12">
        <v>0</v>
      </c>
      <c r="BJ52" s="12">
        <v>2358.62203998</v>
      </c>
      <c r="BK52" s="12">
        <v>6.3</v>
      </c>
      <c r="BL52" s="12">
        <v>0</v>
      </c>
      <c r="BM52" s="12">
        <v>0</v>
      </c>
      <c r="BN52" s="12">
        <v>0</v>
      </c>
      <c r="BO52" s="12">
        <v>0</v>
      </c>
      <c r="BP52" s="12">
        <v>0</v>
      </c>
      <c r="BQ52" s="12">
        <v>827.54308767999999</v>
      </c>
      <c r="BR52" s="12">
        <v>0</v>
      </c>
      <c r="BS52" s="12">
        <v>4796.3360599999996</v>
      </c>
      <c r="BT52" s="12">
        <v>2609.6196283300001</v>
      </c>
      <c r="BU52" s="12">
        <v>505.27362715999999</v>
      </c>
      <c r="BV52" s="12">
        <v>14138.322648789999</v>
      </c>
      <c r="BW52" s="12">
        <v>4888.5725001299998</v>
      </c>
      <c r="BX52" s="12">
        <v>0</v>
      </c>
      <c r="BY52" s="12">
        <v>0</v>
      </c>
      <c r="BZ52" s="12">
        <v>0</v>
      </c>
      <c r="CA52" s="12">
        <v>51737.531616970002</v>
      </c>
      <c r="CB52" s="12">
        <v>5260.6946476200001</v>
      </c>
      <c r="CC52" s="12">
        <v>0</v>
      </c>
      <c r="CD52" s="12">
        <v>0</v>
      </c>
      <c r="CE52" s="12">
        <v>0</v>
      </c>
      <c r="CF52" s="12">
        <v>35448.649250030001</v>
      </c>
      <c r="CG52" s="12">
        <v>0</v>
      </c>
      <c r="CH52" s="12">
        <v>0</v>
      </c>
      <c r="CI52" s="12">
        <v>0</v>
      </c>
      <c r="CJ52" s="12">
        <v>0</v>
      </c>
      <c r="CK52" s="12">
        <v>1046.90699999</v>
      </c>
      <c r="CL52" s="12">
        <v>0</v>
      </c>
      <c r="CM52" s="12">
        <v>0</v>
      </c>
      <c r="CN52" s="12">
        <v>0</v>
      </c>
      <c r="CO52" s="12">
        <v>0</v>
      </c>
      <c r="CP52" s="12">
        <v>0</v>
      </c>
      <c r="CQ52" s="12">
        <v>0</v>
      </c>
      <c r="CR52" s="12">
        <v>4576.2861059999996</v>
      </c>
      <c r="CS52" s="12">
        <v>7164.9322810000003</v>
      </c>
      <c r="CT52" s="12">
        <v>2431.6577332799998</v>
      </c>
      <c r="CU52" s="12">
        <v>0</v>
      </c>
      <c r="CV52" s="12">
        <v>0</v>
      </c>
      <c r="CW52" s="12">
        <v>0</v>
      </c>
      <c r="CX52" s="12">
        <v>0</v>
      </c>
      <c r="CY52" s="12">
        <v>0</v>
      </c>
      <c r="CZ52" s="12">
        <v>0</v>
      </c>
      <c r="DA52" s="12">
        <v>0</v>
      </c>
      <c r="DB52" s="12">
        <v>0</v>
      </c>
      <c r="DC52" s="12">
        <v>0</v>
      </c>
      <c r="DD52" s="12">
        <v>0</v>
      </c>
      <c r="DE52" s="12">
        <v>0</v>
      </c>
      <c r="DF52" s="12">
        <v>0</v>
      </c>
      <c r="DG52" s="12">
        <v>13737.95845222</v>
      </c>
      <c r="DH52" s="12">
        <v>0</v>
      </c>
      <c r="DI52" s="12">
        <v>0</v>
      </c>
      <c r="DJ52" s="12">
        <v>0</v>
      </c>
      <c r="DK52" s="12">
        <v>0</v>
      </c>
      <c r="DL52" s="12">
        <v>0</v>
      </c>
      <c r="DM52" s="12">
        <v>250.61225490000001</v>
      </c>
      <c r="DN52" s="12">
        <v>0</v>
      </c>
      <c r="DO52" s="12">
        <v>0</v>
      </c>
      <c r="DP52" s="12">
        <v>0</v>
      </c>
      <c r="DQ52" s="12">
        <v>0</v>
      </c>
      <c r="DR52" s="12">
        <v>360331.40161628998</v>
      </c>
    </row>
    <row r="53" spans="1:124" s="7" customFormat="1" x14ac:dyDescent="0.2">
      <c r="A53" s="4" t="s">
        <v>58</v>
      </c>
      <c r="B53" s="6">
        <v>0</v>
      </c>
      <c r="C53" s="6">
        <v>0</v>
      </c>
      <c r="D53" s="6">
        <v>0</v>
      </c>
      <c r="E53" s="6">
        <v>0</v>
      </c>
      <c r="F53" s="6">
        <v>0</v>
      </c>
      <c r="G53" s="6">
        <v>0</v>
      </c>
      <c r="H53" s="6">
        <v>0</v>
      </c>
      <c r="I53" s="6">
        <v>0</v>
      </c>
      <c r="J53" s="7">
        <v>0</v>
      </c>
      <c r="K53" s="7">
        <v>0</v>
      </c>
      <c r="L53" s="7">
        <v>0</v>
      </c>
      <c r="M53" s="7">
        <v>5916.45483934</v>
      </c>
      <c r="N53" s="7">
        <v>0</v>
      </c>
      <c r="O53" s="7">
        <v>0</v>
      </c>
      <c r="P53" s="7">
        <v>0</v>
      </c>
      <c r="Q53" s="7">
        <v>0</v>
      </c>
      <c r="R53" s="7">
        <v>0</v>
      </c>
      <c r="S53" s="7">
        <v>0</v>
      </c>
      <c r="T53" s="7">
        <v>0</v>
      </c>
      <c r="U53" s="7">
        <v>0</v>
      </c>
      <c r="V53" s="7">
        <v>0</v>
      </c>
      <c r="W53" s="7">
        <v>0</v>
      </c>
      <c r="X53" s="7">
        <v>0</v>
      </c>
      <c r="Y53" s="7">
        <v>0</v>
      </c>
      <c r="Z53" s="7">
        <v>0</v>
      </c>
      <c r="AA53" s="7">
        <v>0</v>
      </c>
      <c r="AB53" s="7">
        <v>0</v>
      </c>
      <c r="AC53" s="7">
        <v>0</v>
      </c>
      <c r="AD53" s="7">
        <v>0</v>
      </c>
      <c r="AE53" s="7">
        <v>0</v>
      </c>
      <c r="AF53" s="7">
        <v>0</v>
      </c>
      <c r="AG53" s="7">
        <v>0</v>
      </c>
      <c r="AH53" s="7">
        <v>0</v>
      </c>
      <c r="AI53" s="7">
        <v>0</v>
      </c>
      <c r="AJ53" s="7">
        <v>0</v>
      </c>
      <c r="AK53" s="7">
        <v>0</v>
      </c>
      <c r="AL53" s="7">
        <v>0</v>
      </c>
      <c r="AM53" s="7">
        <v>0</v>
      </c>
      <c r="AN53" s="7">
        <v>0</v>
      </c>
      <c r="AO53" s="7">
        <v>0</v>
      </c>
      <c r="AP53" s="7">
        <v>0</v>
      </c>
      <c r="AQ53" s="7">
        <v>0</v>
      </c>
      <c r="AR53" s="7">
        <v>0</v>
      </c>
      <c r="AS53" s="7">
        <v>0</v>
      </c>
      <c r="AT53" s="7">
        <v>0</v>
      </c>
      <c r="AU53" s="7">
        <v>0</v>
      </c>
      <c r="AV53" s="7">
        <v>0</v>
      </c>
      <c r="AW53" s="7">
        <v>0</v>
      </c>
      <c r="AX53" s="7">
        <v>0</v>
      </c>
      <c r="AY53" s="7">
        <v>0</v>
      </c>
      <c r="AZ53" s="7">
        <v>0</v>
      </c>
      <c r="BA53" s="7">
        <v>0</v>
      </c>
      <c r="BB53" s="7">
        <v>0</v>
      </c>
      <c r="BC53" s="7">
        <v>0</v>
      </c>
      <c r="BD53" s="7">
        <v>0</v>
      </c>
      <c r="BE53" s="7">
        <v>0</v>
      </c>
      <c r="BF53" s="7">
        <v>0</v>
      </c>
      <c r="BG53" s="7">
        <v>0</v>
      </c>
      <c r="BH53" s="7">
        <v>0</v>
      </c>
      <c r="BI53" s="7">
        <v>0</v>
      </c>
      <c r="BJ53" s="7">
        <v>0</v>
      </c>
      <c r="BK53" s="7">
        <v>0</v>
      </c>
      <c r="BL53" s="7">
        <v>0</v>
      </c>
      <c r="BM53" s="7">
        <v>0</v>
      </c>
      <c r="BN53" s="7">
        <v>0</v>
      </c>
      <c r="BO53" s="7">
        <v>0</v>
      </c>
      <c r="BP53" s="7">
        <v>0</v>
      </c>
      <c r="BQ53" s="7">
        <v>0</v>
      </c>
      <c r="BR53" s="7">
        <v>0</v>
      </c>
      <c r="BS53" s="7">
        <v>0</v>
      </c>
      <c r="BT53" s="7">
        <v>921.17658996</v>
      </c>
      <c r="BU53" s="7">
        <v>0</v>
      </c>
      <c r="BV53" s="7">
        <v>14138.322648789999</v>
      </c>
      <c r="BW53" s="7">
        <v>1.1498943100000001</v>
      </c>
      <c r="BX53" s="7">
        <v>0</v>
      </c>
      <c r="BY53" s="7">
        <v>0</v>
      </c>
      <c r="BZ53" s="7">
        <v>0</v>
      </c>
      <c r="CA53" s="7">
        <v>39662.384830609997</v>
      </c>
      <c r="CB53" s="7">
        <v>0</v>
      </c>
      <c r="CC53" s="7">
        <v>0</v>
      </c>
      <c r="CD53" s="7">
        <v>0</v>
      </c>
      <c r="CE53" s="7">
        <v>0</v>
      </c>
      <c r="CF53" s="7">
        <v>33452.215351669998</v>
      </c>
      <c r="CG53" s="7">
        <v>0</v>
      </c>
      <c r="CH53" s="7">
        <v>0</v>
      </c>
      <c r="CI53" s="7">
        <v>0</v>
      </c>
      <c r="CJ53" s="7">
        <v>0</v>
      </c>
      <c r="CK53" s="7">
        <v>0</v>
      </c>
      <c r="CL53" s="7">
        <v>0</v>
      </c>
      <c r="CM53" s="7">
        <v>0</v>
      </c>
      <c r="CN53" s="7">
        <v>0</v>
      </c>
      <c r="CO53" s="7">
        <v>0</v>
      </c>
      <c r="CP53" s="7">
        <v>0</v>
      </c>
      <c r="CQ53" s="7">
        <v>0</v>
      </c>
      <c r="CR53" s="7">
        <v>0</v>
      </c>
      <c r="CS53" s="7">
        <v>7164.9322810000003</v>
      </c>
      <c r="CT53" s="7">
        <v>2431.6577332799998</v>
      </c>
      <c r="CU53" s="7">
        <v>0</v>
      </c>
      <c r="CV53" s="7">
        <v>0</v>
      </c>
      <c r="CW53" s="7">
        <v>0</v>
      </c>
      <c r="CX53" s="7">
        <v>0</v>
      </c>
      <c r="CY53" s="7">
        <v>0</v>
      </c>
      <c r="CZ53" s="7">
        <v>0</v>
      </c>
      <c r="DA53" s="7">
        <v>0</v>
      </c>
      <c r="DB53" s="7">
        <v>0</v>
      </c>
      <c r="DC53" s="7">
        <v>0</v>
      </c>
      <c r="DD53" s="7">
        <v>0</v>
      </c>
      <c r="DE53" s="7">
        <v>0</v>
      </c>
      <c r="DF53" s="7">
        <v>0</v>
      </c>
      <c r="DG53" s="7">
        <v>13737.95845222</v>
      </c>
      <c r="DH53" s="7">
        <v>0</v>
      </c>
      <c r="DI53" s="7">
        <v>0</v>
      </c>
      <c r="DJ53" s="7">
        <v>0</v>
      </c>
      <c r="DK53" s="7">
        <v>0</v>
      </c>
      <c r="DL53" s="7">
        <v>0</v>
      </c>
      <c r="DM53" s="7">
        <v>0</v>
      </c>
      <c r="DN53" s="7">
        <v>0</v>
      </c>
      <c r="DO53" s="7">
        <v>0</v>
      </c>
      <c r="DP53" s="7">
        <v>0</v>
      </c>
      <c r="DQ53" s="7">
        <v>0</v>
      </c>
      <c r="DR53" s="7">
        <v>117426.25262118</v>
      </c>
      <c r="DS53" s="12"/>
      <c r="DT53" s="12"/>
    </row>
    <row r="54" spans="1:124" s="7" customFormat="1" x14ac:dyDescent="0.2">
      <c r="A54" s="4" t="s">
        <v>84</v>
      </c>
      <c r="B54" s="6">
        <v>0</v>
      </c>
      <c r="C54" s="6">
        <v>0</v>
      </c>
      <c r="D54" s="6">
        <v>0</v>
      </c>
      <c r="E54" s="6">
        <v>0</v>
      </c>
      <c r="F54" s="6">
        <v>0</v>
      </c>
      <c r="G54" s="6">
        <v>0</v>
      </c>
      <c r="H54" s="6">
        <v>0</v>
      </c>
      <c r="I54" s="6">
        <v>0</v>
      </c>
      <c r="J54" s="7">
        <v>0</v>
      </c>
      <c r="K54" s="7">
        <v>0</v>
      </c>
      <c r="L54" s="7">
        <v>0</v>
      </c>
      <c r="M54" s="7">
        <v>0</v>
      </c>
      <c r="N54" s="7">
        <v>0</v>
      </c>
      <c r="O54" s="7">
        <v>0</v>
      </c>
      <c r="P54" s="7">
        <v>0</v>
      </c>
      <c r="Q54" s="7">
        <v>0</v>
      </c>
      <c r="R54" s="7">
        <v>0</v>
      </c>
      <c r="S54" s="7">
        <v>0</v>
      </c>
      <c r="T54" s="7">
        <v>0</v>
      </c>
      <c r="U54" s="7">
        <v>0</v>
      </c>
      <c r="V54" s="7">
        <v>0</v>
      </c>
      <c r="W54" s="7">
        <v>0</v>
      </c>
      <c r="X54" s="7">
        <v>0</v>
      </c>
      <c r="Y54" s="7">
        <v>0</v>
      </c>
      <c r="Z54" s="7">
        <v>0</v>
      </c>
      <c r="AA54" s="7">
        <v>0</v>
      </c>
      <c r="AB54" s="7">
        <v>0</v>
      </c>
      <c r="AC54" s="7">
        <v>0</v>
      </c>
      <c r="AD54" s="7">
        <v>0</v>
      </c>
      <c r="AE54" s="7">
        <v>0</v>
      </c>
      <c r="AF54" s="7">
        <v>0</v>
      </c>
      <c r="AG54" s="7">
        <v>0</v>
      </c>
      <c r="AH54" s="7">
        <v>0</v>
      </c>
      <c r="AI54" s="7">
        <v>0</v>
      </c>
      <c r="AJ54" s="7">
        <v>0</v>
      </c>
      <c r="AK54" s="7">
        <v>0</v>
      </c>
      <c r="AL54" s="7">
        <v>0</v>
      </c>
      <c r="AM54" s="7">
        <v>0</v>
      </c>
      <c r="AN54" s="7">
        <v>0</v>
      </c>
      <c r="AO54" s="7">
        <v>0</v>
      </c>
      <c r="AP54" s="7">
        <v>0</v>
      </c>
      <c r="AQ54" s="7">
        <v>0</v>
      </c>
      <c r="AR54" s="7">
        <v>0</v>
      </c>
      <c r="AS54" s="7">
        <v>0</v>
      </c>
      <c r="AT54" s="7">
        <v>0</v>
      </c>
      <c r="AU54" s="7">
        <v>0</v>
      </c>
      <c r="AV54" s="7">
        <v>0</v>
      </c>
      <c r="AW54" s="7">
        <v>0</v>
      </c>
      <c r="AX54" s="7">
        <v>0</v>
      </c>
      <c r="AY54" s="7">
        <v>0</v>
      </c>
      <c r="AZ54" s="7">
        <v>0</v>
      </c>
      <c r="BA54" s="7">
        <v>0</v>
      </c>
      <c r="BB54" s="7">
        <v>0</v>
      </c>
      <c r="BC54" s="7">
        <v>0</v>
      </c>
      <c r="BD54" s="7">
        <v>0</v>
      </c>
      <c r="BE54" s="7">
        <v>0</v>
      </c>
      <c r="BF54" s="7">
        <v>0</v>
      </c>
      <c r="BG54" s="7">
        <v>0</v>
      </c>
      <c r="BH54" s="7">
        <v>0</v>
      </c>
      <c r="BI54" s="7">
        <v>0</v>
      </c>
      <c r="BJ54" s="7">
        <v>0</v>
      </c>
      <c r="BK54" s="7">
        <v>0</v>
      </c>
      <c r="BL54" s="7">
        <v>0</v>
      </c>
      <c r="BM54" s="7">
        <v>0</v>
      </c>
      <c r="BN54" s="7">
        <v>0</v>
      </c>
      <c r="BO54" s="7">
        <v>0</v>
      </c>
      <c r="BP54" s="7">
        <v>0</v>
      </c>
      <c r="BQ54" s="7">
        <v>0</v>
      </c>
      <c r="BR54" s="7">
        <v>0</v>
      </c>
      <c r="BS54" s="7">
        <v>0</v>
      </c>
      <c r="BT54" s="7">
        <v>0</v>
      </c>
      <c r="BU54" s="7">
        <v>0</v>
      </c>
      <c r="BV54" s="7">
        <v>0</v>
      </c>
      <c r="BW54" s="7">
        <v>0</v>
      </c>
      <c r="BX54" s="7">
        <v>0</v>
      </c>
      <c r="BY54" s="7">
        <v>0</v>
      </c>
      <c r="BZ54" s="7">
        <v>0</v>
      </c>
      <c r="CA54" s="7">
        <v>0</v>
      </c>
      <c r="CB54" s="7">
        <v>0</v>
      </c>
      <c r="CC54" s="7">
        <v>0</v>
      </c>
      <c r="CD54" s="7">
        <v>0</v>
      </c>
      <c r="CE54" s="7">
        <v>0</v>
      </c>
      <c r="CF54" s="7">
        <v>0</v>
      </c>
      <c r="CG54" s="7">
        <v>0</v>
      </c>
      <c r="CH54" s="7">
        <v>0</v>
      </c>
      <c r="CI54" s="7">
        <v>0</v>
      </c>
      <c r="CJ54" s="7">
        <v>0</v>
      </c>
      <c r="CK54" s="7">
        <v>0</v>
      </c>
      <c r="CL54" s="7">
        <v>0</v>
      </c>
      <c r="CM54" s="7">
        <v>0</v>
      </c>
      <c r="CN54" s="7">
        <v>0</v>
      </c>
      <c r="CO54" s="7">
        <v>0</v>
      </c>
      <c r="CP54" s="7">
        <v>0</v>
      </c>
      <c r="CQ54" s="7">
        <v>0</v>
      </c>
      <c r="CR54" s="7">
        <v>0</v>
      </c>
      <c r="CS54" s="7">
        <v>7164.9322810000003</v>
      </c>
      <c r="CT54" s="7">
        <v>0</v>
      </c>
      <c r="CU54" s="7">
        <v>0</v>
      </c>
      <c r="CV54" s="7">
        <v>0</v>
      </c>
      <c r="CW54" s="7">
        <v>0</v>
      </c>
      <c r="CX54" s="7">
        <v>0</v>
      </c>
      <c r="CY54" s="7">
        <v>0</v>
      </c>
      <c r="CZ54" s="7">
        <v>0</v>
      </c>
      <c r="DA54" s="7">
        <v>0</v>
      </c>
      <c r="DB54" s="7">
        <v>0</v>
      </c>
      <c r="DC54" s="7">
        <v>0</v>
      </c>
      <c r="DD54" s="7">
        <v>0</v>
      </c>
      <c r="DE54" s="7">
        <v>0</v>
      </c>
      <c r="DF54" s="7">
        <v>0</v>
      </c>
      <c r="DG54" s="7">
        <v>0</v>
      </c>
      <c r="DH54" s="7">
        <v>0</v>
      </c>
      <c r="DI54" s="7">
        <v>0</v>
      </c>
      <c r="DJ54" s="7">
        <v>0</v>
      </c>
      <c r="DK54" s="7">
        <v>0</v>
      </c>
      <c r="DL54" s="7">
        <v>0</v>
      </c>
      <c r="DM54" s="7">
        <v>0</v>
      </c>
      <c r="DN54" s="7">
        <v>0</v>
      </c>
      <c r="DO54" s="7">
        <v>0</v>
      </c>
      <c r="DP54" s="7">
        <v>0</v>
      </c>
      <c r="DQ54" s="7">
        <v>0</v>
      </c>
      <c r="DR54" s="7">
        <v>7164.9322810000003</v>
      </c>
      <c r="DS54" s="12"/>
      <c r="DT54" s="12"/>
    </row>
    <row r="55" spans="1:124" s="7" customFormat="1" x14ac:dyDescent="0.2">
      <c r="A55" s="4" t="s">
        <v>63</v>
      </c>
      <c r="B55" s="6">
        <v>0</v>
      </c>
      <c r="C55" s="6">
        <v>0</v>
      </c>
      <c r="D55" s="6">
        <v>0</v>
      </c>
      <c r="E55" s="6">
        <v>0</v>
      </c>
      <c r="F55" s="6">
        <v>0</v>
      </c>
      <c r="G55" s="6">
        <v>0</v>
      </c>
      <c r="H55" s="6">
        <v>0</v>
      </c>
      <c r="I55" s="6">
        <v>0</v>
      </c>
      <c r="J55" s="7">
        <v>0</v>
      </c>
      <c r="K55" s="7">
        <v>0</v>
      </c>
      <c r="L55" s="7">
        <v>0</v>
      </c>
      <c r="M55" s="7">
        <v>0</v>
      </c>
      <c r="N55" s="7">
        <v>0</v>
      </c>
      <c r="O55" s="7">
        <v>0</v>
      </c>
      <c r="P55" s="7">
        <v>0</v>
      </c>
      <c r="Q55" s="7">
        <v>0</v>
      </c>
      <c r="R55" s="7">
        <v>0</v>
      </c>
      <c r="S55" s="7">
        <v>0</v>
      </c>
      <c r="T55" s="7">
        <v>0</v>
      </c>
      <c r="U55" s="7">
        <v>0</v>
      </c>
      <c r="V55" s="7">
        <v>0</v>
      </c>
      <c r="W55" s="7">
        <v>0</v>
      </c>
      <c r="X55" s="7">
        <v>0</v>
      </c>
      <c r="Y55" s="7">
        <v>0</v>
      </c>
      <c r="Z55" s="7">
        <v>0</v>
      </c>
      <c r="AA55" s="7">
        <v>0</v>
      </c>
      <c r="AB55" s="7">
        <v>0</v>
      </c>
      <c r="AC55" s="7">
        <v>0</v>
      </c>
      <c r="AD55" s="7">
        <v>0</v>
      </c>
      <c r="AE55" s="7">
        <v>0</v>
      </c>
      <c r="AF55" s="7">
        <v>0</v>
      </c>
      <c r="AG55" s="7">
        <v>0</v>
      </c>
      <c r="AH55" s="7">
        <v>0</v>
      </c>
      <c r="AI55" s="7">
        <v>0</v>
      </c>
      <c r="AJ55" s="7">
        <v>0</v>
      </c>
      <c r="AK55" s="7">
        <v>0</v>
      </c>
      <c r="AL55" s="7">
        <v>0</v>
      </c>
      <c r="AM55" s="7">
        <v>0</v>
      </c>
      <c r="AN55" s="7">
        <v>0</v>
      </c>
      <c r="AO55" s="7">
        <v>0</v>
      </c>
      <c r="AP55" s="7">
        <v>0</v>
      </c>
      <c r="AQ55" s="7">
        <v>0</v>
      </c>
      <c r="AR55" s="7">
        <v>0</v>
      </c>
      <c r="AS55" s="7">
        <v>0</v>
      </c>
      <c r="AT55" s="7">
        <v>0</v>
      </c>
      <c r="AU55" s="7">
        <v>0</v>
      </c>
      <c r="AV55" s="7">
        <v>0</v>
      </c>
      <c r="AW55" s="7">
        <v>0</v>
      </c>
      <c r="AX55" s="7">
        <v>0</v>
      </c>
      <c r="AY55" s="7">
        <v>0</v>
      </c>
      <c r="AZ55" s="7">
        <v>0</v>
      </c>
      <c r="BA55" s="7">
        <v>0</v>
      </c>
      <c r="BB55" s="7">
        <v>0</v>
      </c>
      <c r="BC55" s="7">
        <v>0</v>
      </c>
      <c r="BD55" s="7">
        <v>0</v>
      </c>
      <c r="BE55" s="7">
        <v>0</v>
      </c>
      <c r="BF55" s="7">
        <v>0</v>
      </c>
      <c r="BG55" s="7">
        <v>0</v>
      </c>
      <c r="BH55" s="7">
        <v>0</v>
      </c>
      <c r="BI55" s="7">
        <v>0</v>
      </c>
      <c r="BJ55" s="7">
        <v>0</v>
      </c>
      <c r="BK55" s="7">
        <v>0</v>
      </c>
      <c r="BL55" s="7">
        <v>0</v>
      </c>
      <c r="BM55" s="7">
        <v>0</v>
      </c>
      <c r="BN55" s="7">
        <v>0</v>
      </c>
      <c r="BO55" s="7">
        <v>0</v>
      </c>
      <c r="BP55" s="7">
        <v>0</v>
      </c>
      <c r="BQ55" s="7">
        <v>0</v>
      </c>
      <c r="BR55" s="7">
        <v>0</v>
      </c>
      <c r="BS55" s="7">
        <v>0</v>
      </c>
      <c r="BT55" s="7">
        <v>0</v>
      </c>
      <c r="BU55" s="7">
        <v>0</v>
      </c>
      <c r="BV55" s="7">
        <v>13957.679898390001</v>
      </c>
      <c r="BW55" s="7">
        <v>0</v>
      </c>
      <c r="BX55" s="7">
        <v>0</v>
      </c>
      <c r="BY55" s="7">
        <v>0</v>
      </c>
      <c r="BZ55" s="7">
        <v>0</v>
      </c>
      <c r="CA55" s="7">
        <v>0</v>
      </c>
      <c r="CB55" s="7">
        <v>0</v>
      </c>
      <c r="CC55" s="7">
        <v>0</v>
      </c>
      <c r="CD55" s="7">
        <v>0</v>
      </c>
      <c r="CE55" s="7">
        <v>0</v>
      </c>
      <c r="CF55" s="7">
        <v>0</v>
      </c>
      <c r="CG55" s="7">
        <v>0</v>
      </c>
      <c r="CH55" s="7">
        <v>0</v>
      </c>
      <c r="CI55" s="7">
        <v>0</v>
      </c>
      <c r="CJ55" s="7">
        <v>0</v>
      </c>
      <c r="CK55" s="7">
        <v>0</v>
      </c>
      <c r="CL55" s="7">
        <v>0</v>
      </c>
      <c r="CM55" s="7">
        <v>0</v>
      </c>
      <c r="CN55" s="7">
        <v>0</v>
      </c>
      <c r="CO55" s="7">
        <v>0</v>
      </c>
      <c r="CP55" s="7">
        <v>0</v>
      </c>
      <c r="CQ55" s="7">
        <v>0</v>
      </c>
      <c r="CR55" s="7">
        <v>0</v>
      </c>
      <c r="CS55" s="7">
        <v>0</v>
      </c>
      <c r="CT55" s="7">
        <v>0</v>
      </c>
      <c r="CU55" s="7">
        <v>0</v>
      </c>
      <c r="CV55" s="7">
        <v>0</v>
      </c>
      <c r="CW55" s="7">
        <v>0</v>
      </c>
      <c r="CX55" s="7">
        <v>0</v>
      </c>
      <c r="CY55" s="7">
        <v>0</v>
      </c>
      <c r="CZ55" s="7">
        <v>0</v>
      </c>
      <c r="DA55" s="7">
        <v>0</v>
      </c>
      <c r="DB55" s="7">
        <v>0</v>
      </c>
      <c r="DC55" s="7">
        <v>0</v>
      </c>
      <c r="DD55" s="7">
        <v>0</v>
      </c>
      <c r="DE55" s="7">
        <v>0</v>
      </c>
      <c r="DF55" s="7">
        <v>0</v>
      </c>
      <c r="DG55" s="7">
        <v>0</v>
      </c>
      <c r="DH55" s="7">
        <v>0</v>
      </c>
      <c r="DI55" s="7">
        <v>0</v>
      </c>
      <c r="DJ55" s="7">
        <v>0</v>
      </c>
      <c r="DK55" s="7">
        <v>0</v>
      </c>
      <c r="DL55" s="7">
        <v>0</v>
      </c>
      <c r="DM55" s="7">
        <v>0</v>
      </c>
      <c r="DN55" s="7">
        <v>0</v>
      </c>
      <c r="DO55" s="7">
        <v>0</v>
      </c>
      <c r="DP55" s="7">
        <v>0</v>
      </c>
      <c r="DQ55" s="7">
        <v>0</v>
      </c>
      <c r="DR55" s="7">
        <v>13957.679898390001</v>
      </c>
      <c r="DS55" s="12"/>
      <c r="DT55" s="12"/>
    </row>
    <row r="56" spans="1:124" s="7" customFormat="1" x14ac:dyDescent="0.2">
      <c r="A56" s="4" t="s">
        <v>65</v>
      </c>
      <c r="B56" s="6">
        <v>0</v>
      </c>
      <c r="C56" s="6">
        <v>0</v>
      </c>
      <c r="D56" s="6">
        <v>0</v>
      </c>
      <c r="E56" s="6">
        <v>0</v>
      </c>
      <c r="F56" s="6">
        <v>0</v>
      </c>
      <c r="G56" s="6">
        <v>0</v>
      </c>
      <c r="H56" s="6">
        <v>0</v>
      </c>
      <c r="I56" s="6">
        <v>0</v>
      </c>
      <c r="J56" s="7">
        <v>0</v>
      </c>
      <c r="K56" s="7">
        <v>0</v>
      </c>
      <c r="L56" s="7">
        <v>0</v>
      </c>
      <c r="M56" s="7">
        <v>0</v>
      </c>
      <c r="N56" s="7">
        <v>0</v>
      </c>
      <c r="O56" s="7">
        <v>0</v>
      </c>
      <c r="P56" s="7">
        <v>0</v>
      </c>
      <c r="Q56" s="7">
        <v>0</v>
      </c>
      <c r="R56" s="7">
        <v>0</v>
      </c>
      <c r="S56" s="7">
        <v>0</v>
      </c>
      <c r="T56" s="7">
        <v>0</v>
      </c>
      <c r="U56" s="7">
        <v>0</v>
      </c>
      <c r="V56" s="7">
        <v>0</v>
      </c>
      <c r="W56" s="7">
        <v>0</v>
      </c>
      <c r="X56" s="7">
        <v>0</v>
      </c>
      <c r="Y56" s="7">
        <v>0</v>
      </c>
      <c r="Z56" s="7">
        <v>0</v>
      </c>
      <c r="AA56" s="7">
        <v>0</v>
      </c>
      <c r="AB56" s="7">
        <v>0</v>
      </c>
      <c r="AC56" s="7">
        <v>0</v>
      </c>
      <c r="AD56" s="7">
        <v>0</v>
      </c>
      <c r="AE56" s="7">
        <v>0</v>
      </c>
      <c r="AF56" s="7">
        <v>0</v>
      </c>
      <c r="AG56" s="7">
        <v>0</v>
      </c>
      <c r="AH56" s="7">
        <v>0</v>
      </c>
      <c r="AI56" s="7">
        <v>0</v>
      </c>
      <c r="AJ56" s="7">
        <v>0</v>
      </c>
      <c r="AK56" s="7">
        <v>0</v>
      </c>
      <c r="AL56" s="7">
        <v>0</v>
      </c>
      <c r="AM56" s="7">
        <v>0</v>
      </c>
      <c r="AN56" s="7">
        <v>0</v>
      </c>
      <c r="AO56" s="7">
        <v>0</v>
      </c>
      <c r="AP56" s="7">
        <v>0</v>
      </c>
      <c r="AQ56" s="7">
        <v>0</v>
      </c>
      <c r="AR56" s="7">
        <v>0</v>
      </c>
      <c r="AS56" s="7">
        <v>0</v>
      </c>
      <c r="AT56" s="7">
        <v>0</v>
      </c>
      <c r="AU56" s="7">
        <v>0</v>
      </c>
      <c r="AV56" s="7">
        <v>0</v>
      </c>
      <c r="AW56" s="7">
        <v>0</v>
      </c>
      <c r="AX56" s="7">
        <v>0</v>
      </c>
      <c r="AY56" s="7">
        <v>0</v>
      </c>
      <c r="AZ56" s="7">
        <v>0</v>
      </c>
      <c r="BA56" s="7">
        <v>0</v>
      </c>
      <c r="BB56" s="7">
        <v>0</v>
      </c>
      <c r="BC56" s="7">
        <v>0</v>
      </c>
      <c r="BD56" s="7">
        <v>0</v>
      </c>
      <c r="BE56" s="7">
        <v>0</v>
      </c>
      <c r="BF56" s="7">
        <v>0</v>
      </c>
      <c r="BG56" s="7">
        <v>0</v>
      </c>
      <c r="BH56" s="7">
        <v>0</v>
      </c>
      <c r="BI56" s="7">
        <v>0</v>
      </c>
      <c r="BJ56" s="7">
        <v>0</v>
      </c>
      <c r="BK56" s="7">
        <v>0</v>
      </c>
      <c r="BL56" s="7">
        <v>0</v>
      </c>
      <c r="BM56" s="7">
        <v>0</v>
      </c>
      <c r="BN56" s="7">
        <v>0</v>
      </c>
      <c r="BO56" s="7">
        <v>0</v>
      </c>
      <c r="BP56" s="7">
        <v>0</v>
      </c>
      <c r="BQ56" s="7">
        <v>0</v>
      </c>
      <c r="BR56" s="7">
        <v>0</v>
      </c>
      <c r="BS56" s="7">
        <v>0</v>
      </c>
      <c r="BT56" s="7">
        <v>0</v>
      </c>
      <c r="BU56" s="7">
        <v>0</v>
      </c>
      <c r="BV56" s="7">
        <v>0</v>
      </c>
      <c r="BW56" s="7">
        <v>0</v>
      </c>
      <c r="BX56" s="7">
        <v>0</v>
      </c>
      <c r="BY56" s="7">
        <v>0</v>
      </c>
      <c r="BZ56" s="7">
        <v>0</v>
      </c>
      <c r="CA56" s="7">
        <v>0</v>
      </c>
      <c r="CB56" s="7">
        <v>0</v>
      </c>
      <c r="CC56" s="7">
        <v>0</v>
      </c>
      <c r="CD56" s="7">
        <v>0</v>
      </c>
      <c r="CE56" s="7">
        <v>0</v>
      </c>
      <c r="CF56" s="7">
        <v>33223.9</v>
      </c>
      <c r="CG56" s="7">
        <v>0</v>
      </c>
      <c r="CH56" s="7">
        <v>0</v>
      </c>
      <c r="CI56" s="7">
        <v>0</v>
      </c>
      <c r="CJ56" s="7">
        <v>0</v>
      </c>
      <c r="CK56" s="7">
        <v>0</v>
      </c>
      <c r="CL56" s="7">
        <v>0</v>
      </c>
      <c r="CM56" s="7">
        <v>0</v>
      </c>
      <c r="CN56" s="7">
        <v>0</v>
      </c>
      <c r="CO56" s="7">
        <v>0</v>
      </c>
      <c r="CP56" s="7">
        <v>0</v>
      </c>
      <c r="CQ56" s="7">
        <v>0</v>
      </c>
      <c r="CR56" s="7">
        <v>0</v>
      </c>
      <c r="CS56" s="7">
        <v>0</v>
      </c>
      <c r="CT56" s="7">
        <v>0</v>
      </c>
      <c r="CU56" s="7">
        <v>0</v>
      </c>
      <c r="CV56" s="7">
        <v>0</v>
      </c>
      <c r="CW56" s="7">
        <v>0</v>
      </c>
      <c r="CX56" s="7">
        <v>0</v>
      </c>
      <c r="CY56" s="7">
        <v>0</v>
      </c>
      <c r="CZ56" s="7">
        <v>0</v>
      </c>
      <c r="DA56" s="7">
        <v>0</v>
      </c>
      <c r="DB56" s="7">
        <v>0</v>
      </c>
      <c r="DC56" s="7">
        <v>0</v>
      </c>
      <c r="DD56" s="7">
        <v>0</v>
      </c>
      <c r="DE56" s="7">
        <v>0</v>
      </c>
      <c r="DF56" s="7">
        <v>0</v>
      </c>
      <c r="DG56" s="7">
        <v>0</v>
      </c>
      <c r="DH56" s="7">
        <v>0</v>
      </c>
      <c r="DI56" s="7">
        <v>0</v>
      </c>
      <c r="DJ56" s="7">
        <v>0</v>
      </c>
      <c r="DK56" s="7">
        <v>0</v>
      </c>
      <c r="DL56" s="7">
        <v>0</v>
      </c>
      <c r="DM56" s="7">
        <v>0</v>
      </c>
      <c r="DN56" s="7">
        <v>0</v>
      </c>
      <c r="DO56" s="7">
        <v>0</v>
      </c>
      <c r="DP56" s="7">
        <v>0</v>
      </c>
      <c r="DQ56" s="7">
        <v>0</v>
      </c>
      <c r="DR56" s="7">
        <v>33223.9</v>
      </c>
      <c r="DS56" s="12"/>
      <c r="DT56" s="12"/>
    </row>
    <row r="57" spans="1:124" s="7" customFormat="1" x14ac:dyDescent="0.2">
      <c r="A57" s="4" t="s">
        <v>85</v>
      </c>
      <c r="B57" s="6">
        <v>0</v>
      </c>
      <c r="C57" s="6">
        <v>0</v>
      </c>
      <c r="D57" s="6">
        <v>0</v>
      </c>
      <c r="E57" s="6">
        <v>0</v>
      </c>
      <c r="F57" s="6">
        <v>0</v>
      </c>
      <c r="G57" s="6">
        <v>0</v>
      </c>
      <c r="H57" s="6">
        <v>0</v>
      </c>
      <c r="I57" s="6">
        <v>0</v>
      </c>
      <c r="J57" s="7">
        <v>0</v>
      </c>
      <c r="K57" s="7">
        <v>0</v>
      </c>
      <c r="L57" s="7">
        <v>0</v>
      </c>
      <c r="M57" s="7">
        <v>0</v>
      </c>
      <c r="N57" s="7">
        <v>0</v>
      </c>
      <c r="O57" s="7">
        <v>0</v>
      </c>
      <c r="P57" s="7">
        <v>0</v>
      </c>
      <c r="Q57" s="7">
        <v>0</v>
      </c>
      <c r="R57" s="7">
        <v>0</v>
      </c>
      <c r="S57" s="7">
        <v>0</v>
      </c>
      <c r="T57" s="7">
        <v>0</v>
      </c>
      <c r="U57" s="7">
        <v>0</v>
      </c>
      <c r="V57" s="7">
        <v>0</v>
      </c>
      <c r="W57" s="7">
        <v>0</v>
      </c>
      <c r="X57" s="7">
        <v>0</v>
      </c>
      <c r="Y57" s="7">
        <v>0</v>
      </c>
      <c r="Z57" s="7">
        <v>0</v>
      </c>
      <c r="AA57" s="7">
        <v>0</v>
      </c>
      <c r="AB57" s="7">
        <v>0</v>
      </c>
      <c r="AC57" s="7">
        <v>0</v>
      </c>
      <c r="AD57" s="7">
        <v>0</v>
      </c>
      <c r="AE57" s="7">
        <v>0</v>
      </c>
      <c r="AF57" s="7">
        <v>0</v>
      </c>
      <c r="AG57" s="7">
        <v>0</v>
      </c>
      <c r="AH57" s="7">
        <v>0</v>
      </c>
      <c r="AI57" s="7">
        <v>0</v>
      </c>
      <c r="AJ57" s="7">
        <v>0</v>
      </c>
      <c r="AK57" s="7">
        <v>0</v>
      </c>
      <c r="AL57" s="7">
        <v>0</v>
      </c>
      <c r="AM57" s="7">
        <v>0</v>
      </c>
      <c r="AN57" s="7">
        <v>0</v>
      </c>
      <c r="AO57" s="7">
        <v>0</v>
      </c>
      <c r="AP57" s="7">
        <v>0</v>
      </c>
      <c r="AQ57" s="7">
        <v>0</v>
      </c>
      <c r="AR57" s="7">
        <v>0</v>
      </c>
      <c r="AS57" s="7">
        <v>0</v>
      </c>
      <c r="AT57" s="7">
        <v>0</v>
      </c>
      <c r="AU57" s="7">
        <v>0</v>
      </c>
      <c r="AV57" s="7">
        <v>0</v>
      </c>
      <c r="AW57" s="7">
        <v>0</v>
      </c>
      <c r="AX57" s="7">
        <v>0</v>
      </c>
      <c r="AY57" s="7">
        <v>0</v>
      </c>
      <c r="AZ57" s="7">
        <v>0</v>
      </c>
      <c r="BA57" s="7">
        <v>0</v>
      </c>
      <c r="BB57" s="7">
        <v>0</v>
      </c>
      <c r="BC57" s="7">
        <v>0</v>
      </c>
      <c r="BD57" s="7">
        <v>0</v>
      </c>
      <c r="BE57" s="7">
        <v>0</v>
      </c>
      <c r="BF57" s="7">
        <v>0</v>
      </c>
      <c r="BG57" s="7">
        <v>0</v>
      </c>
      <c r="BH57" s="7">
        <v>0</v>
      </c>
      <c r="BI57" s="7">
        <v>0</v>
      </c>
      <c r="BJ57" s="7">
        <v>0</v>
      </c>
      <c r="BK57" s="7">
        <v>0</v>
      </c>
      <c r="BL57" s="7">
        <v>0</v>
      </c>
      <c r="BM57" s="7">
        <v>0</v>
      </c>
      <c r="BN57" s="7">
        <v>0</v>
      </c>
      <c r="BO57" s="7">
        <v>0</v>
      </c>
      <c r="BP57" s="7">
        <v>0</v>
      </c>
      <c r="BQ57" s="7">
        <v>0</v>
      </c>
      <c r="BR57" s="7">
        <v>0</v>
      </c>
      <c r="BS57" s="7">
        <v>0</v>
      </c>
      <c r="BT57" s="7">
        <v>0</v>
      </c>
      <c r="BU57" s="7">
        <v>0</v>
      </c>
      <c r="BV57" s="7">
        <v>0</v>
      </c>
      <c r="BW57" s="7">
        <v>0</v>
      </c>
      <c r="BX57" s="7">
        <v>0</v>
      </c>
      <c r="BY57" s="7">
        <v>0</v>
      </c>
      <c r="BZ57" s="7">
        <v>0</v>
      </c>
      <c r="CA57" s="7">
        <v>0</v>
      </c>
      <c r="CB57" s="7">
        <v>0</v>
      </c>
      <c r="CC57" s="7">
        <v>0</v>
      </c>
      <c r="CD57" s="7">
        <v>0</v>
      </c>
      <c r="CE57" s="7">
        <v>0</v>
      </c>
      <c r="CF57" s="7">
        <v>0</v>
      </c>
      <c r="CG57" s="7">
        <v>0</v>
      </c>
      <c r="CH57" s="7">
        <v>0</v>
      </c>
      <c r="CI57" s="7">
        <v>0</v>
      </c>
      <c r="CJ57" s="7">
        <v>0</v>
      </c>
      <c r="CK57" s="7">
        <v>0</v>
      </c>
      <c r="CL57" s="7">
        <v>0</v>
      </c>
      <c r="CM57" s="7">
        <v>0</v>
      </c>
      <c r="CN57" s="7">
        <v>0</v>
      </c>
      <c r="CO57" s="7">
        <v>0</v>
      </c>
      <c r="CP57" s="7">
        <v>0</v>
      </c>
      <c r="CQ57" s="7">
        <v>0</v>
      </c>
      <c r="CR57" s="7">
        <v>0</v>
      </c>
      <c r="CS57" s="7">
        <v>0</v>
      </c>
      <c r="CT57" s="7">
        <v>0</v>
      </c>
      <c r="CU57" s="7">
        <v>0</v>
      </c>
      <c r="CV57" s="7">
        <v>0</v>
      </c>
      <c r="CW57" s="7">
        <v>0</v>
      </c>
      <c r="CX57" s="7">
        <v>0</v>
      </c>
      <c r="CY57" s="7">
        <v>0</v>
      </c>
      <c r="CZ57" s="7">
        <v>0</v>
      </c>
      <c r="DA57" s="7">
        <v>0</v>
      </c>
      <c r="DB57" s="7">
        <v>0</v>
      </c>
      <c r="DC57" s="7">
        <v>0</v>
      </c>
      <c r="DD57" s="7">
        <v>0</v>
      </c>
      <c r="DE57" s="7">
        <v>0</v>
      </c>
      <c r="DF57" s="7">
        <v>0</v>
      </c>
      <c r="DG57" s="7">
        <v>13737.95845222</v>
      </c>
      <c r="DH57" s="7">
        <v>0</v>
      </c>
      <c r="DI57" s="7">
        <v>0</v>
      </c>
      <c r="DJ57" s="7">
        <v>0</v>
      </c>
      <c r="DK57" s="7">
        <v>0</v>
      </c>
      <c r="DL57" s="7">
        <v>0</v>
      </c>
      <c r="DM57" s="7">
        <v>0</v>
      </c>
      <c r="DN57" s="7">
        <v>0</v>
      </c>
      <c r="DO57" s="7">
        <v>0</v>
      </c>
      <c r="DP57" s="7">
        <v>0</v>
      </c>
      <c r="DQ57" s="7">
        <v>0</v>
      </c>
      <c r="DR57" s="7">
        <v>13737.95845222</v>
      </c>
      <c r="DS57" s="12"/>
      <c r="DT57" s="12"/>
    </row>
    <row r="58" spans="1:124" s="7" customFormat="1" x14ac:dyDescent="0.2">
      <c r="A58" s="4" t="s">
        <v>86</v>
      </c>
      <c r="B58" s="6">
        <v>0</v>
      </c>
      <c r="C58" s="6">
        <v>0</v>
      </c>
      <c r="D58" s="6">
        <v>0</v>
      </c>
      <c r="E58" s="6">
        <v>0</v>
      </c>
      <c r="F58" s="6">
        <v>0</v>
      </c>
      <c r="G58" s="6">
        <v>0</v>
      </c>
      <c r="H58" s="6">
        <v>0</v>
      </c>
      <c r="I58" s="6">
        <v>0</v>
      </c>
      <c r="J58" s="7">
        <v>0</v>
      </c>
      <c r="K58" s="7">
        <v>0</v>
      </c>
      <c r="L58" s="7">
        <v>0</v>
      </c>
      <c r="M58" s="7">
        <v>0</v>
      </c>
      <c r="N58" s="7">
        <v>0</v>
      </c>
      <c r="O58" s="7">
        <v>0</v>
      </c>
      <c r="P58" s="7">
        <v>0</v>
      </c>
      <c r="Q58" s="7">
        <v>0</v>
      </c>
      <c r="R58" s="7">
        <v>0</v>
      </c>
      <c r="S58" s="7">
        <v>0</v>
      </c>
      <c r="T58" s="7">
        <v>0</v>
      </c>
      <c r="U58" s="7">
        <v>0</v>
      </c>
      <c r="V58" s="7">
        <v>0</v>
      </c>
      <c r="W58" s="7">
        <v>0</v>
      </c>
      <c r="X58" s="7">
        <v>0</v>
      </c>
      <c r="Y58" s="7">
        <v>0</v>
      </c>
      <c r="Z58" s="7">
        <v>0</v>
      </c>
      <c r="AA58" s="7">
        <v>0</v>
      </c>
      <c r="AB58" s="7">
        <v>0</v>
      </c>
      <c r="AC58" s="7">
        <v>0</v>
      </c>
      <c r="AD58" s="7">
        <v>0</v>
      </c>
      <c r="AE58" s="7">
        <v>0</v>
      </c>
      <c r="AF58" s="7">
        <v>0</v>
      </c>
      <c r="AG58" s="7">
        <v>0</v>
      </c>
      <c r="AH58" s="7">
        <v>0</v>
      </c>
      <c r="AI58" s="7">
        <v>0</v>
      </c>
      <c r="AJ58" s="7">
        <v>0</v>
      </c>
      <c r="AK58" s="7">
        <v>0</v>
      </c>
      <c r="AL58" s="7">
        <v>0</v>
      </c>
      <c r="AM58" s="7">
        <v>0</v>
      </c>
      <c r="AN58" s="7">
        <v>0</v>
      </c>
      <c r="AO58" s="7">
        <v>0</v>
      </c>
      <c r="AP58" s="7">
        <v>0</v>
      </c>
      <c r="AQ58" s="7">
        <v>0</v>
      </c>
      <c r="AR58" s="7">
        <v>0</v>
      </c>
      <c r="AS58" s="7">
        <v>0</v>
      </c>
      <c r="AT58" s="7">
        <v>0</v>
      </c>
      <c r="AU58" s="7">
        <v>0</v>
      </c>
      <c r="AV58" s="7">
        <v>0</v>
      </c>
      <c r="AW58" s="7">
        <v>0</v>
      </c>
      <c r="AX58" s="7">
        <v>0</v>
      </c>
      <c r="AY58" s="7">
        <v>0</v>
      </c>
      <c r="AZ58" s="7">
        <v>0</v>
      </c>
      <c r="BA58" s="7">
        <v>0</v>
      </c>
      <c r="BB58" s="7">
        <v>0</v>
      </c>
      <c r="BC58" s="7">
        <v>0</v>
      </c>
      <c r="BD58" s="7">
        <v>0</v>
      </c>
      <c r="BE58" s="7">
        <v>0</v>
      </c>
      <c r="BF58" s="7">
        <v>0</v>
      </c>
      <c r="BG58" s="7">
        <v>0</v>
      </c>
      <c r="BH58" s="7">
        <v>0</v>
      </c>
      <c r="BI58" s="7">
        <v>0</v>
      </c>
      <c r="BJ58" s="7">
        <v>0</v>
      </c>
      <c r="BK58" s="7">
        <v>0</v>
      </c>
      <c r="BL58" s="7">
        <v>0</v>
      </c>
      <c r="BM58" s="7">
        <v>0</v>
      </c>
      <c r="BN58" s="7">
        <v>0</v>
      </c>
      <c r="BO58" s="7">
        <v>0</v>
      </c>
      <c r="BP58" s="7">
        <v>0</v>
      </c>
      <c r="BQ58" s="7">
        <v>0</v>
      </c>
      <c r="BR58" s="7">
        <v>0</v>
      </c>
      <c r="BS58" s="7">
        <v>0</v>
      </c>
      <c r="BT58" s="7">
        <v>0</v>
      </c>
      <c r="BU58" s="7">
        <v>0</v>
      </c>
      <c r="BV58" s="7">
        <v>0</v>
      </c>
      <c r="BW58" s="7">
        <v>0</v>
      </c>
      <c r="BX58" s="7">
        <v>0</v>
      </c>
      <c r="BY58" s="7">
        <v>0</v>
      </c>
      <c r="BZ58" s="7">
        <v>0</v>
      </c>
      <c r="CA58" s="7">
        <v>16368</v>
      </c>
      <c r="CB58" s="7">
        <v>0</v>
      </c>
      <c r="CC58" s="7">
        <v>0</v>
      </c>
      <c r="CD58" s="7">
        <v>0</v>
      </c>
      <c r="CE58" s="7">
        <v>0</v>
      </c>
      <c r="CF58" s="7">
        <v>0</v>
      </c>
      <c r="CG58" s="7">
        <v>0</v>
      </c>
      <c r="CH58" s="7">
        <v>0</v>
      </c>
      <c r="CI58" s="7">
        <v>0</v>
      </c>
      <c r="CJ58" s="7">
        <v>0</v>
      </c>
      <c r="CK58" s="7">
        <v>0</v>
      </c>
      <c r="CL58" s="7">
        <v>0</v>
      </c>
      <c r="CM58" s="7">
        <v>0</v>
      </c>
      <c r="CN58" s="7">
        <v>0</v>
      </c>
      <c r="CO58" s="7">
        <v>0</v>
      </c>
      <c r="CP58" s="7">
        <v>0</v>
      </c>
      <c r="CQ58" s="7">
        <v>0</v>
      </c>
      <c r="CR58" s="7">
        <v>0</v>
      </c>
      <c r="CS58" s="7">
        <v>0</v>
      </c>
      <c r="CT58" s="7">
        <v>0</v>
      </c>
      <c r="CU58" s="7">
        <v>0</v>
      </c>
      <c r="CV58" s="7">
        <v>0</v>
      </c>
      <c r="CW58" s="7">
        <v>0</v>
      </c>
      <c r="CX58" s="7">
        <v>0</v>
      </c>
      <c r="CY58" s="7">
        <v>0</v>
      </c>
      <c r="CZ58" s="7">
        <v>0</v>
      </c>
      <c r="DA58" s="7">
        <v>0</v>
      </c>
      <c r="DB58" s="7">
        <v>0</v>
      </c>
      <c r="DC58" s="7">
        <v>0</v>
      </c>
      <c r="DD58" s="7">
        <v>0</v>
      </c>
      <c r="DE58" s="7">
        <v>0</v>
      </c>
      <c r="DF58" s="7">
        <v>0</v>
      </c>
      <c r="DG58" s="7">
        <v>0</v>
      </c>
      <c r="DH58" s="7">
        <v>0</v>
      </c>
      <c r="DI58" s="7">
        <v>0</v>
      </c>
      <c r="DJ58" s="7">
        <v>0</v>
      </c>
      <c r="DK58" s="7">
        <v>0</v>
      </c>
      <c r="DL58" s="7">
        <v>0</v>
      </c>
      <c r="DM58" s="7">
        <v>0</v>
      </c>
      <c r="DN58" s="7">
        <v>0</v>
      </c>
      <c r="DO58" s="7">
        <v>0</v>
      </c>
      <c r="DP58" s="7">
        <v>0</v>
      </c>
      <c r="DQ58" s="7">
        <v>0</v>
      </c>
      <c r="DR58" s="7">
        <v>16368</v>
      </c>
      <c r="DS58" s="12"/>
      <c r="DT58" s="12"/>
    </row>
    <row r="59" spans="1:124" s="7" customFormat="1" x14ac:dyDescent="0.2">
      <c r="A59" s="4" t="s">
        <v>67</v>
      </c>
      <c r="B59" s="6">
        <v>0</v>
      </c>
      <c r="C59" s="6">
        <v>0</v>
      </c>
      <c r="D59" s="6">
        <v>0</v>
      </c>
      <c r="E59" s="6">
        <v>0</v>
      </c>
      <c r="F59" s="6">
        <v>0</v>
      </c>
      <c r="G59" s="6">
        <v>0</v>
      </c>
      <c r="H59" s="6">
        <v>0</v>
      </c>
      <c r="I59" s="6">
        <v>0</v>
      </c>
      <c r="J59" s="7">
        <v>0</v>
      </c>
      <c r="K59" s="7">
        <v>0</v>
      </c>
      <c r="L59" s="7">
        <v>0</v>
      </c>
      <c r="M59" s="7">
        <v>0</v>
      </c>
      <c r="N59" s="7">
        <v>0</v>
      </c>
      <c r="O59" s="7">
        <v>0</v>
      </c>
      <c r="P59" s="7">
        <v>0</v>
      </c>
      <c r="Q59" s="7">
        <v>0</v>
      </c>
      <c r="R59" s="7">
        <v>0</v>
      </c>
      <c r="S59" s="7">
        <v>0</v>
      </c>
      <c r="T59" s="7">
        <v>0</v>
      </c>
      <c r="U59" s="7">
        <v>0</v>
      </c>
      <c r="V59" s="7">
        <v>0</v>
      </c>
      <c r="W59" s="7">
        <v>0</v>
      </c>
      <c r="X59" s="7">
        <v>0</v>
      </c>
      <c r="Y59" s="7">
        <v>0</v>
      </c>
      <c r="Z59" s="7">
        <v>0</v>
      </c>
      <c r="AA59" s="7">
        <v>0</v>
      </c>
      <c r="AB59" s="7">
        <v>0</v>
      </c>
      <c r="AC59" s="7">
        <v>0</v>
      </c>
      <c r="AD59" s="7">
        <v>0</v>
      </c>
      <c r="AE59" s="7">
        <v>0</v>
      </c>
      <c r="AF59" s="7">
        <v>0</v>
      </c>
      <c r="AG59" s="7">
        <v>0</v>
      </c>
      <c r="AH59" s="7">
        <v>0</v>
      </c>
      <c r="AI59" s="7">
        <v>0</v>
      </c>
      <c r="AJ59" s="7">
        <v>0</v>
      </c>
      <c r="AK59" s="7">
        <v>0</v>
      </c>
      <c r="AL59" s="7">
        <v>0</v>
      </c>
      <c r="AM59" s="7">
        <v>0</v>
      </c>
      <c r="AN59" s="7">
        <v>0</v>
      </c>
      <c r="AO59" s="7">
        <v>0</v>
      </c>
      <c r="AP59" s="7">
        <v>0</v>
      </c>
      <c r="AQ59" s="7">
        <v>0</v>
      </c>
      <c r="AR59" s="7">
        <v>0</v>
      </c>
      <c r="AS59" s="7">
        <v>0</v>
      </c>
      <c r="AT59" s="7">
        <v>0</v>
      </c>
      <c r="AU59" s="7">
        <v>0</v>
      </c>
      <c r="AV59" s="7">
        <v>0</v>
      </c>
      <c r="AW59" s="7">
        <v>0</v>
      </c>
      <c r="AX59" s="7">
        <v>0</v>
      </c>
      <c r="AY59" s="7">
        <v>0</v>
      </c>
      <c r="AZ59" s="7">
        <v>0</v>
      </c>
      <c r="BA59" s="7">
        <v>0</v>
      </c>
      <c r="BB59" s="7">
        <v>0</v>
      </c>
      <c r="BC59" s="7">
        <v>0</v>
      </c>
      <c r="BD59" s="7">
        <v>0</v>
      </c>
      <c r="BE59" s="7">
        <v>0</v>
      </c>
      <c r="BF59" s="7">
        <v>0</v>
      </c>
      <c r="BG59" s="7">
        <v>0</v>
      </c>
      <c r="BH59" s="7">
        <v>0</v>
      </c>
      <c r="BI59" s="7">
        <v>0</v>
      </c>
      <c r="BJ59" s="7">
        <v>0</v>
      </c>
      <c r="BK59" s="7">
        <v>0</v>
      </c>
      <c r="BL59" s="7">
        <v>0</v>
      </c>
      <c r="BM59" s="7">
        <v>0</v>
      </c>
      <c r="BN59" s="7">
        <v>0</v>
      </c>
      <c r="BO59" s="7">
        <v>0</v>
      </c>
      <c r="BP59" s="7">
        <v>0</v>
      </c>
      <c r="BQ59" s="7">
        <v>0</v>
      </c>
      <c r="BR59" s="7">
        <v>0</v>
      </c>
      <c r="BS59" s="7">
        <v>0</v>
      </c>
      <c r="BT59" s="7">
        <v>668.74127106000003</v>
      </c>
      <c r="BU59" s="7">
        <v>0</v>
      </c>
      <c r="BV59" s="7">
        <v>0</v>
      </c>
      <c r="BW59" s="7">
        <v>0</v>
      </c>
      <c r="BX59" s="7">
        <v>0</v>
      </c>
      <c r="BY59" s="7">
        <v>0</v>
      </c>
      <c r="BZ59" s="7">
        <v>0</v>
      </c>
      <c r="CA59" s="7">
        <v>23294.384830610001</v>
      </c>
      <c r="CB59" s="7">
        <v>0</v>
      </c>
      <c r="CC59" s="7">
        <v>0</v>
      </c>
      <c r="CD59" s="7">
        <v>0</v>
      </c>
      <c r="CE59" s="7">
        <v>0</v>
      </c>
      <c r="CF59" s="7">
        <v>0</v>
      </c>
      <c r="CG59" s="7">
        <v>0</v>
      </c>
      <c r="CH59" s="7">
        <v>0</v>
      </c>
      <c r="CI59" s="7">
        <v>0</v>
      </c>
      <c r="CJ59" s="7">
        <v>0</v>
      </c>
      <c r="CK59" s="7">
        <v>0</v>
      </c>
      <c r="CL59" s="7">
        <v>0</v>
      </c>
      <c r="CM59" s="7">
        <v>0</v>
      </c>
      <c r="CN59" s="7">
        <v>0</v>
      </c>
      <c r="CO59" s="7">
        <v>0</v>
      </c>
      <c r="CP59" s="7">
        <v>0</v>
      </c>
      <c r="CQ59" s="7">
        <v>0</v>
      </c>
      <c r="CR59" s="7">
        <v>0</v>
      </c>
      <c r="CS59" s="7">
        <v>0</v>
      </c>
      <c r="CT59" s="7">
        <v>0</v>
      </c>
      <c r="CU59" s="7">
        <v>0</v>
      </c>
      <c r="CV59" s="7">
        <v>0</v>
      </c>
      <c r="CW59" s="7">
        <v>0</v>
      </c>
      <c r="CX59" s="7">
        <v>0</v>
      </c>
      <c r="CY59" s="7">
        <v>0</v>
      </c>
      <c r="CZ59" s="7">
        <v>0</v>
      </c>
      <c r="DA59" s="7">
        <v>0</v>
      </c>
      <c r="DB59" s="7">
        <v>0</v>
      </c>
      <c r="DC59" s="7">
        <v>0</v>
      </c>
      <c r="DD59" s="7">
        <v>0</v>
      </c>
      <c r="DE59" s="7">
        <v>0</v>
      </c>
      <c r="DF59" s="7">
        <v>0</v>
      </c>
      <c r="DG59" s="7">
        <v>0</v>
      </c>
      <c r="DH59" s="7">
        <v>0</v>
      </c>
      <c r="DI59" s="7">
        <v>0</v>
      </c>
      <c r="DJ59" s="7">
        <v>0</v>
      </c>
      <c r="DK59" s="7">
        <v>0</v>
      </c>
      <c r="DL59" s="7">
        <v>0</v>
      </c>
      <c r="DM59" s="7">
        <v>0</v>
      </c>
      <c r="DN59" s="7">
        <v>0</v>
      </c>
      <c r="DO59" s="7">
        <v>0</v>
      </c>
      <c r="DP59" s="7">
        <v>0</v>
      </c>
      <c r="DQ59" s="7">
        <v>0</v>
      </c>
      <c r="DR59" s="7">
        <v>23963.126101670001</v>
      </c>
      <c r="DS59" s="12"/>
      <c r="DT59" s="12"/>
    </row>
    <row r="60" spans="1:124" s="7" customFormat="1" x14ac:dyDescent="0.2">
      <c r="A60" s="4" t="s">
        <v>87</v>
      </c>
      <c r="B60" s="6">
        <v>0</v>
      </c>
      <c r="C60" s="6">
        <v>0</v>
      </c>
      <c r="D60" s="6">
        <v>0</v>
      </c>
      <c r="E60" s="6">
        <v>0</v>
      </c>
      <c r="F60" s="6">
        <v>0</v>
      </c>
      <c r="G60" s="6">
        <v>0</v>
      </c>
      <c r="H60" s="6">
        <v>0</v>
      </c>
      <c r="I60" s="6">
        <v>0</v>
      </c>
      <c r="J60" s="7">
        <v>0</v>
      </c>
      <c r="K60" s="7">
        <v>0</v>
      </c>
      <c r="L60" s="7">
        <v>0</v>
      </c>
      <c r="M60" s="7">
        <v>0</v>
      </c>
      <c r="N60" s="7">
        <v>0</v>
      </c>
      <c r="O60" s="7">
        <v>0</v>
      </c>
      <c r="P60" s="7">
        <v>0</v>
      </c>
      <c r="Q60" s="7">
        <v>0</v>
      </c>
      <c r="R60" s="7">
        <v>0</v>
      </c>
      <c r="S60" s="7">
        <v>0</v>
      </c>
      <c r="T60" s="7">
        <v>0</v>
      </c>
      <c r="U60" s="7">
        <v>0</v>
      </c>
      <c r="V60" s="7">
        <v>0</v>
      </c>
      <c r="W60" s="7">
        <v>0</v>
      </c>
      <c r="X60" s="7">
        <v>0</v>
      </c>
      <c r="Y60" s="7">
        <v>0</v>
      </c>
      <c r="Z60" s="7">
        <v>0</v>
      </c>
      <c r="AA60" s="7">
        <v>0</v>
      </c>
      <c r="AB60" s="7">
        <v>0</v>
      </c>
      <c r="AC60" s="7">
        <v>0</v>
      </c>
      <c r="AD60" s="7">
        <v>0</v>
      </c>
      <c r="AE60" s="7">
        <v>0</v>
      </c>
      <c r="AF60" s="7">
        <v>0</v>
      </c>
      <c r="AG60" s="7">
        <v>0</v>
      </c>
      <c r="AH60" s="7">
        <v>0</v>
      </c>
      <c r="AI60" s="7">
        <v>0</v>
      </c>
      <c r="AJ60" s="7">
        <v>0</v>
      </c>
      <c r="AK60" s="7">
        <v>0</v>
      </c>
      <c r="AL60" s="7">
        <v>0</v>
      </c>
      <c r="AM60" s="7">
        <v>0</v>
      </c>
      <c r="AN60" s="7">
        <v>0</v>
      </c>
      <c r="AO60" s="7">
        <v>0</v>
      </c>
      <c r="AP60" s="7">
        <v>0</v>
      </c>
      <c r="AQ60" s="7">
        <v>0</v>
      </c>
      <c r="AR60" s="7">
        <v>0</v>
      </c>
      <c r="AS60" s="7">
        <v>0</v>
      </c>
      <c r="AT60" s="7">
        <v>0</v>
      </c>
      <c r="AU60" s="7">
        <v>0</v>
      </c>
      <c r="AV60" s="7">
        <v>0</v>
      </c>
      <c r="AW60" s="7">
        <v>0</v>
      </c>
      <c r="AX60" s="7">
        <v>0</v>
      </c>
      <c r="AY60" s="7">
        <v>0</v>
      </c>
      <c r="AZ60" s="7">
        <v>0</v>
      </c>
      <c r="BA60" s="7">
        <v>0</v>
      </c>
      <c r="BB60" s="7">
        <v>0</v>
      </c>
      <c r="BC60" s="7">
        <v>0</v>
      </c>
      <c r="BD60" s="7">
        <v>0</v>
      </c>
      <c r="BE60" s="7">
        <v>0</v>
      </c>
      <c r="BF60" s="7">
        <v>0</v>
      </c>
      <c r="BG60" s="7">
        <v>0</v>
      </c>
      <c r="BH60" s="7">
        <v>0</v>
      </c>
      <c r="BI60" s="7">
        <v>0</v>
      </c>
      <c r="BJ60" s="7">
        <v>0</v>
      </c>
      <c r="BK60" s="7">
        <v>0</v>
      </c>
      <c r="BL60" s="7">
        <v>0</v>
      </c>
      <c r="BM60" s="7">
        <v>0</v>
      </c>
      <c r="BN60" s="7">
        <v>0</v>
      </c>
      <c r="BO60" s="7">
        <v>0</v>
      </c>
      <c r="BP60" s="7">
        <v>0</v>
      </c>
      <c r="BQ60" s="7">
        <v>0</v>
      </c>
      <c r="BR60" s="7">
        <v>0</v>
      </c>
      <c r="BS60" s="7">
        <v>0</v>
      </c>
      <c r="BT60" s="7">
        <v>0</v>
      </c>
      <c r="BU60" s="7">
        <v>0</v>
      </c>
      <c r="BV60" s="7">
        <v>157.67866699999999</v>
      </c>
      <c r="BW60" s="7">
        <v>0</v>
      </c>
      <c r="BX60" s="7">
        <v>0</v>
      </c>
      <c r="BY60" s="7">
        <v>0</v>
      </c>
      <c r="BZ60" s="7">
        <v>0</v>
      </c>
      <c r="CA60" s="7">
        <v>0</v>
      </c>
      <c r="CB60" s="7">
        <v>0</v>
      </c>
      <c r="CC60" s="7">
        <v>0</v>
      </c>
      <c r="CD60" s="7">
        <v>0</v>
      </c>
      <c r="CE60" s="7">
        <v>0</v>
      </c>
      <c r="CF60" s="7">
        <v>0</v>
      </c>
      <c r="CG60" s="7">
        <v>0</v>
      </c>
      <c r="CH60" s="7">
        <v>0</v>
      </c>
      <c r="CI60" s="7">
        <v>0</v>
      </c>
      <c r="CJ60" s="7">
        <v>0</v>
      </c>
      <c r="CK60" s="7">
        <v>0</v>
      </c>
      <c r="CL60" s="7">
        <v>0</v>
      </c>
      <c r="CM60" s="7">
        <v>0</v>
      </c>
      <c r="CN60" s="7">
        <v>0</v>
      </c>
      <c r="CO60" s="7">
        <v>0</v>
      </c>
      <c r="CP60" s="7">
        <v>0</v>
      </c>
      <c r="CQ60" s="7">
        <v>0</v>
      </c>
      <c r="CR60" s="7">
        <v>0</v>
      </c>
      <c r="CS60" s="7">
        <v>0</v>
      </c>
      <c r="CT60" s="7">
        <v>0</v>
      </c>
      <c r="CU60" s="7">
        <v>0</v>
      </c>
      <c r="CV60" s="7">
        <v>0</v>
      </c>
      <c r="CW60" s="7">
        <v>0</v>
      </c>
      <c r="CX60" s="7">
        <v>0</v>
      </c>
      <c r="CY60" s="7">
        <v>0</v>
      </c>
      <c r="CZ60" s="7">
        <v>0</v>
      </c>
      <c r="DA60" s="7">
        <v>0</v>
      </c>
      <c r="DB60" s="7">
        <v>0</v>
      </c>
      <c r="DC60" s="7">
        <v>0</v>
      </c>
      <c r="DD60" s="7">
        <v>0</v>
      </c>
      <c r="DE60" s="7">
        <v>0</v>
      </c>
      <c r="DF60" s="7">
        <v>0</v>
      </c>
      <c r="DG60" s="7">
        <v>0</v>
      </c>
      <c r="DH60" s="7">
        <v>0</v>
      </c>
      <c r="DI60" s="7">
        <v>0</v>
      </c>
      <c r="DJ60" s="7">
        <v>0</v>
      </c>
      <c r="DK60" s="7">
        <v>0</v>
      </c>
      <c r="DL60" s="7">
        <v>0</v>
      </c>
      <c r="DM60" s="7">
        <v>0</v>
      </c>
      <c r="DN60" s="7">
        <v>0</v>
      </c>
      <c r="DO60" s="7">
        <v>0</v>
      </c>
      <c r="DP60" s="7">
        <v>0</v>
      </c>
      <c r="DQ60" s="7">
        <v>0</v>
      </c>
      <c r="DR60" s="7">
        <v>157.67866699999999</v>
      </c>
      <c r="DS60" s="12"/>
      <c r="DT60" s="12"/>
    </row>
    <row r="61" spans="1:124" s="7" customFormat="1" x14ac:dyDescent="0.2">
      <c r="A61" s="4" t="s">
        <v>69</v>
      </c>
      <c r="B61" s="6">
        <v>0</v>
      </c>
      <c r="C61" s="6">
        <v>0</v>
      </c>
      <c r="D61" s="6">
        <v>0</v>
      </c>
      <c r="E61" s="6">
        <v>0</v>
      </c>
      <c r="F61" s="6">
        <v>0</v>
      </c>
      <c r="G61" s="6">
        <v>0</v>
      </c>
      <c r="H61" s="6">
        <v>0</v>
      </c>
      <c r="I61" s="6">
        <v>0</v>
      </c>
      <c r="J61" s="7">
        <v>0</v>
      </c>
      <c r="K61" s="7">
        <v>0</v>
      </c>
      <c r="L61" s="7">
        <v>0</v>
      </c>
      <c r="M61" s="7">
        <v>0</v>
      </c>
      <c r="N61" s="7">
        <v>0</v>
      </c>
      <c r="O61" s="7">
        <v>0</v>
      </c>
      <c r="P61" s="7">
        <v>0</v>
      </c>
      <c r="Q61" s="7">
        <v>0</v>
      </c>
      <c r="R61" s="7">
        <v>0</v>
      </c>
      <c r="S61" s="7">
        <v>0</v>
      </c>
      <c r="T61" s="7">
        <v>0</v>
      </c>
      <c r="U61" s="7">
        <v>0</v>
      </c>
      <c r="V61" s="7">
        <v>0</v>
      </c>
      <c r="W61" s="7">
        <v>0</v>
      </c>
      <c r="X61" s="7">
        <v>0</v>
      </c>
      <c r="Y61" s="7">
        <v>0</v>
      </c>
      <c r="Z61" s="7">
        <v>0</v>
      </c>
      <c r="AA61" s="7">
        <v>0</v>
      </c>
      <c r="AB61" s="7">
        <v>0</v>
      </c>
      <c r="AC61" s="7">
        <v>0</v>
      </c>
      <c r="AD61" s="7">
        <v>0</v>
      </c>
      <c r="AE61" s="7">
        <v>0</v>
      </c>
      <c r="AF61" s="7">
        <v>0</v>
      </c>
      <c r="AG61" s="7">
        <v>0</v>
      </c>
      <c r="AH61" s="7">
        <v>0</v>
      </c>
      <c r="AI61" s="7">
        <v>0</v>
      </c>
      <c r="AJ61" s="7">
        <v>0</v>
      </c>
      <c r="AK61" s="7">
        <v>0</v>
      </c>
      <c r="AL61" s="7">
        <v>0</v>
      </c>
      <c r="AM61" s="7">
        <v>0</v>
      </c>
      <c r="AN61" s="7">
        <v>0</v>
      </c>
      <c r="AO61" s="7">
        <v>0</v>
      </c>
      <c r="AP61" s="7">
        <v>0</v>
      </c>
      <c r="AQ61" s="7">
        <v>0</v>
      </c>
      <c r="AR61" s="7">
        <v>0</v>
      </c>
      <c r="AS61" s="7">
        <v>0</v>
      </c>
      <c r="AT61" s="7">
        <v>0</v>
      </c>
      <c r="AU61" s="7">
        <v>0</v>
      </c>
      <c r="AV61" s="7">
        <v>0</v>
      </c>
      <c r="AW61" s="7">
        <v>0</v>
      </c>
      <c r="AX61" s="7">
        <v>0</v>
      </c>
      <c r="AY61" s="7">
        <v>0</v>
      </c>
      <c r="AZ61" s="7">
        <v>0</v>
      </c>
      <c r="BA61" s="7">
        <v>0</v>
      </c>
      <c r="BB61" s="7">
        <v>0</v>
      </c>
      <c r="BC61" s="7">
        <v>0</v>
      </c>
      <c r="BD61" s="7">
        <v>0</v>
      </c>
      <c r="BE61" s="7">
        <v>0</v>
      </c>
      <c r="BF61" s="7">
        <v>0</v>
      </c>
      <c r="BG61" s="7">
        <v>0</v>
      </c>
      <c r="BH61" s="7">
        <v>0</v>
      </c>
      <c r="BI61" s="7">
        <v>0</v>
      </c>
      <c r="BJ61" s="7">
        <v>0</v>
      </c>
      <c r="BK61" s="7">
        <v>0</v>
      </c>
      <c r="BL61" s="7">
        <v>0</v>
      </c>
      <c r="BM61" s="7">
        <v>0</v>
      </c>
      <c r="BN61" s="7">
        <v>0</v>
      </c>
      <c r="BO61" s="7">
        <v>0</v>
      </c>
      <c r="BP61" s="7">
        <v>0</v>
      </c>
      <c r="BQ61" s="7">
        <v>0</v>
      </c>
      <c r="BR61" s="7">
        <v>0</v>
      </c>
      <c r="BS61" s="7">
        <v>0</v>
      </c>
      <c r="BT61" s="7">
        <v>0</v>
      </c>
      <c r="BU61" s="7">
        <v>0</v>
      </c>
      <c r="BV61" s="7">
        <v>0</v>
      </c>
      <c r="BW61" s="7">
        <v>0</v>
      </c>
      <c r="BX61" s="7">
        <v>0</v>
      </c>
      <c r="BY61" s="7">
        <v>0</v>
      </c>
      <c r="BZ61" s="7">
        <v>0</v>
      </c>
      <c r="CA61" s="7">
        <v>0</v>
      </c>
      <c r="CB61" s="7">
        <v>0</v>
      </c>
      <c r="CC61" s="7">
        <v>0</v>
      </c>
      <c r="CD61" s="7">
        <v>0</v>
      </c>
      <c r="CE61" s="7">
        <v>0</v>
      </c>
      <c r="CF61" s="7">
        <v>0</v>
      </c>
      <c r="CG61" s="7">
        <v>0</v>
      </c>
      <c r="CH61" s="7">
        <v>0</v>
      </c>
      <c r="CI61" s="7">
        <v>0</v>
      </c>
      <c r="CJ61" s="7">
        <v>0</v>
      </c>
      <c r="CK61" s="7">
        <v>0</v>
      </c>
      <c r="CL61" s="7">
        <v>0</v>
      </c>
      <c r="CM61" s="7">
        <v>0</v>
      </c>
      <c r="CN61" s="7">
        <v>0</v>
      </c>
      <c r="CO61" s="7">
        <v>0</v>
      </c>
      <c r="CP61" s="7">
        <v>0</v>
      </c>
      <c r="CQ61" s="7">
        <v>0</v>
      </c>
      <c r="CR61" s="7">
        <v>0</v>
      </c>
      <c r="CS61" s="7">
        <v>0</v>
      </c>
      <c r="CT61" s="7">
        <v>2431.6577332799998</v>
      </c>
      <c r="CU61" s="7">
        <v>0</v>
      </c>
      <c r="CV61" s="7">
        <v>0</v>
      </c>
      <c r="CW61" s="7">
        <v>0</v>
      </c>
      <c r="CX61" s="7">
        <v>0</v>
      </c>
      <c r="CY61" s="7">
        <v>0</v>
      </c>
      <c r="CZ61" s="7">
        <v>0</v>
      </c>
      <c r="DA61" s="7">
        <v>0</v>
      </c>
      <c r="DB61" s="7">
        <v>0</v>
      </c>
      <c r="DC61" s="7">
        <v>0</v>
      </c>
      <c r="DD61" s="7">
        <v>0</v>
      </c>
      <c r="DE61" s="7">
        <v>0</v>
      </c>
      <c r="DF61" s="7">
        <v>0</v>
      </c>
      <c r="DG61" s="7">
        <v>0</v>
      </c>
      <c r="DH61" s="7">
        <v>0</v>
      </c>
      <c r="DI61" s="7">
        <v>0</v>
      </c>
      <c r="DJ61" s="7">
        <v>0</v>
      </c>
      <c r="DK61" s="7">
        <v>0</v>
      </c>
      <c r="DL61" s="7">
        <v>0</v>
      </c>
      <c r="DM61" s="7">
        <v>0</v>
      </c>
      <c r="DN61" s="7">
        <v>0</v>
      </c>
      <c r="DO61" s="7">
        <v>0</v>
      </c>
      <c r="DP61" s="7">
        <v>0</v>
      </c>
      <c r="DQ61" s="7">
        <v>0</v>
      </c>
      <c r="DR61" s="7">
        <v>2431.6577332799998</v>
      </c>
      <c r="DS61" s="12"/>
      <c r="DT61" s="12"/>
    </row>
    <row r="62" spans="1:124" s="7" customFormat="1" x14ac:dyDescent="0.2">
      <c r="A62" s="4" t="s">
        <v>71</v>
      </c>
      <c r="B62" s="6">
        <v>0</v>
      </c>
      <c r="C62" s="6">
        <v>0</v>
      </c>
      <c r="D62" s="6">
        <v>0</v>
      </c>
      <c r="E62" s="6">
        <v>0</v>
      </c>
      <c r="F62" s="6">
        <v>0</v>
      </c>
      <c r="G62" s="6">
        <v>0</v>
      </c>
      <c r="H62" s="6">
        <v>0</v>
      </c>
      <c r="I62" s="6">
        <v>0</v>
      </c>
      <c r="J62" s="7">
        <v>0</v>
      </c>
      <c r="K62" s="7">
        <v>0</v>
      </c>
      <c r="L62" s="7">
        <v>0</v>
      </c>
      <c r="M62" s="7">
        <v>0</v>
      </c>
      <c r="N62" s="7">
        <v>0</v>
      </c>
      <c r="O62" s="7">
        <v>0</v>
      </c>
      <c r="P62" s="7">
        <v>0</v>
      </c>
      <c r="Q62" s="7">
        <v>0</v>
      </c>
      <c r="R62" s="7">
        <v>0</v>
      </c>
      <c r="S62" s="7">
        <v>0</v>
      </c>
      <c r="T62" s="7">
        <v>0</v>
      </c>
      <c r="U62" s="7">
        <v>0</v>
      </c>
      <c r="V62" s="7">
        <v>0</v>
      </c>
      <c r="W62" s="7">
        <v>0</v>
      </c>
      <c r="X62" s="7">
        <v>0</v>
      </c>
      <c r="Y62" s="7">
        <v>0</v>
      </c>
      <c r="Z62" s="7">
        <v>0</v>
      </c>
      <c r="AA62" s="7">
        <v>0</v>
      </c>
      <c r="AB62" s="7">
        <v>0</v>
      </c>
      <c r="AC62" s="7">
        <v>0</v>
      </c>
      <c r="AD62" s="7">
        <v>0</v>
      </c>
      <c r="AE62" s="7">
        <v>0</v>
      </c>
      <c r="AF62" s="7">
        <v>0</v>
      </c>
      <c r="AG62" s="7">
        <v>0</v>
      </c>
      <c r="AH62" s="7">
        <v>0</v>
      </c>
      <c r="AI62" s="7">
        <v>0</v>
      </c>
      <c r="AJ62" s="7">
        <v>0</v>
      </c>
      <c r="AK62" s="7">
        <v>0</v>
      </c>
      <c r="AL62" s="7">
        <v>0</v>
      </c>
      <c r="AM62" s="7">
        <v>0</v>
      </c>
      <c r="AN62" s="7">
        <v>0</v>
      </c>
      <c r="AO62" s="7">
        <v>0</v>
      </c>
      <c r="AP62" s="7">
        <v>0</v>
      </c>
      <c r="AQ62" s="7">
        <v>0</v>
      </c>
      <c r="AR62" s="7">
        <v>0</v>
      </c>
      <c r="AS62" s="7">
        <v>0</v>
      </c>
      <c r="AT62" s="7">
        <v>0</v>
      </c>
      <c r="AU62" s="7">
        <v>0</v>
      </c>
      <c r="AV62" s="7">
        <v>0</v>
      </c>
      <c r="AW62" s="7">
        <v>0</v>
      </c>
      <c r="AX62" s="7">
        <v>0</v>
      </c>
      <c r="AY62" s="7">
        <v>0</v>
      </c>
      <c r="AZ62" s="7">
        <v>0</v>
      </c>
      <c r="BA62" s="7">
        <v>0</v>
      </c>
      <c r="BB62" s="7">
        <v>0</v>
      </c>
      <c r="BC62" s="7">
        <v>0</v>
      </c>
      <c r="BD62" s="7">
        <v>0</v>
      </c>
      <c r="BE62" s="7">
        <v>0</v>
      </c>
      <c r="BF62" s="7">
        <v>0</v>
      </c>
      <c r="BG62" s="7">
        <v>0</v>
      </c>
      <c r="BH62" s="7">
        <v>0</v>
      </c>
      <c r="BI62" s="7">
        <v>0</v>
      </c>
      <c r="BJ62" s="7">
        <v>0</v>
      </c>
      <c r="BK62" s="7">
        <v>0</v>
      </c>
      <c r="BL62" s="7">
        <v>0</v>
      </c>
      <c r="BM62" s="7">
        <v>0</v>
      </c>
      <c r="BN62" s="7">
        <v>0</v>
      </c>
      <c r="BO62" s="7">
        <v>0</v>
      </c>
      <c r="BP62" s="7">
        <v>0</v>
      </c>
      <c r="BQ62" s="7">
        <v>0</v>
      </c>
      <c r="BR62" s="7">
        <v>0</v>
      </c>
      <c r="BS62" s="7">
        <v>0</v>
      </c>
      <c r="BT62" s="7">
        <v>0</v>
      </c>
      <c r="BU62" s="7">
        <v>0</v>
      </c>
      <c r="BV62" s="7">
        <v>22.9640834</v>
      </c>
      <c r="BW62" s="7">
        <v>1.1498943100000001</v>
      </c>
      <c r="BX62" s="7">
        <v>0</v>
      </c>
      <c r="BY62" s="7">
        <v>0</v>
      </c>
      <c r="BZ62" s="7">
        <v>0</v>
      </c>
      <c r="CA62" s="7">
        <v>0</v>
      </c>
      <c r="CB62" s="7">
        <v>0</v>
      </c>
      <c r="CC62" s="7">
        <v>0</v>
      </c>
      <c r="CD62" s="7">
        <v>0</v>
      </c>
      <c r="CE62" s="7">
        <v>0</v>
      </c>
      <c r="CF62" s="7">
        <v>228.31535167000001</v>
      </c>
      <c r="CG62" s="7">
        <v>0</v>
      </c>
      <c r="CH62" s="7">
        <v>0</v>
      </c>
      <c r="CI62" s="7">
        <v>0</v>
      </c>
      <c r="CJ62" s="7">
        <v>0</v>
      </c>
      <c r="CK62" s="7">
        <v>0</v>
      </c>
      <c r="CL62" s="7">
        <v>0</v>
      </c>
      <c r="CM62" s="7">
        <v>0</v>
      </c>
      <c r="CN62" s="7">
        <v>0</v>
      </c>
      <c r="CO62" s="7">
        <v>0</v>
      </c>
      <c r="CP62" s="7">
        <v>0</v>
      </c>
      <c r="CQ62" s="7">
        <v>0</v>
      </c>
      <c r="CR62" s="7">
        <v>0</v>
      </c>
      <c r="CS62" s="7">
        <v>0</v>
      </c>
      <c r="CT62" s="7">
        <v>0</v>
      </c>
      <c r="CU62" s="7">
        <v>0</v>
      </c>
      <c r="CV62" s="7">
        <v>0</v>
      </c>
      <c r="CW62" s="7">
        <v>0</v>
      </c>
      <c r="CX62" s="7">
        <v>0</v>
      </c>
      <c r="CY62" s="7">
        <v>0</v>
      </c>
      <c r="CZ62" s="7">
        <v>0</v>
      </c>
      <c r="DA62" s="7">
        <v>0</v>
      </c>
      <c r="DB62" s="7">
        <v>0</v>
      </c>
      <c r="DC62" s="7">
        <v>0</v>
      </c>
      <c r="DD62" s="7">
        <v>0</v>
      </c>
      <c r="DE62" s="7">
        <v>0</v>
      </c>
      <c r="DF62" s="7">
        <v>0</v>
      </c>
      <c r="DG62" s="7">
        <v>0</v>
      </c>
      <c r="DH62" s="7">
        <v>0</v>
      </c>
      <c r="DI62" s="7">
        <v>0</v>
      </c>
      <c r="DJ62" s="7">
        <v>0</v>
      </c>
      <c r="DK62" s="7">
        <v>0</v>
      </c>
      <c r="DL62" s="7">
        <v>0</v>
      </c>
      <c r="DM62" s="7">
        <v>0</v>
      </c>
      <c r="DN62" s="7">
        <v>0</v>
      </c>
      <c r="DO62" s="7">
        <v>0</v>
      </c>
      <c r="DP62" s="7">
        <v>0</v>
      </c>
      <c r="DQ62" s="7">
        <v>0</v>
      </c>
      <c r="DR62" s="7">
        <v>252.42932938000001</v>
      </c>
      <c r="DS62" s="12"/>
      <c r="DT62" s="12"/>
    </row>
    <row r="63" spans="1:124" s="7" customFormat="1" x14ac:dyDescent="0.2">
      <c r="A63" s="4" t="s">
        <v>72</v>
      </c>
      <c r="B63" s="6">
        <v>0</v>
      </c>
      <c r="C63" s="6">
        <v>0</v>
      </c>
      <c r="D63" s="6">
        <v>0</v>
      </c>
      <c r="E63" s="6">
        <v>0</v>
      </c>
      <c r="F63" s="6">
        <v>0</v>
      </c>
      <c r="G63" s="6">
        <v>0</v>
      </c>
      <c r="H63" s="6">
        <v>0</v>
      </c>
      <c r="I63" s="6">
        <v>0</v>
      </c>
      <c r="J63" s="7">
        <v>0</v>
      </c>
      <c r="K63" s="7">
        <v>0</v>
      </c>
      <c r="L63" s="7">
        <v>0</v>
      </c>
      <c r="M63" s="7">
        <v>0</v>
      </c>
      <c r="N63" s="7">
        <v>0</v>
      </c>
      <c r="O63" s="7">
        <v>0</v>
      </c>
      <c r="P63" s="7">
        <v>0</v>
      </c>
      <c r="Q63" s="7">
        <v>0</v>
      </c>
      <c r="R63" s="7">
        <v>0</v>
      </c>
      <c r="S63" s="7">
        <v>0</v>
      </c>
      <c r="T63" s="7">
        <v>0</v>
      </c>
      <c r="U63" s="7">
        <v>0</v>
      </c>
      <c r="V63" s="7">
        <v>0</v>
      </c>
      <c r="W63" s="7">
        <v>0</v>
      </c>
      <c r="X63" s="7">
        <v>0</v>
      </c>
      <c r="Y63" s="7">
        <v>0</v>
      </c>
      <c r="Z63" s="7">
        <v>0</v>
      </c>
      <c r="AA63" s="7">
        <v>0</v>
      </c>
      <c r="AB63" s="7">
        <v>0</v>
      </c>
      <c r="AC63" s="7">
        <v>0</v>
      </c>
      <c r="AD63" s="7">
        <v>0</v>
      </c>
      <c r="AE63" s="7">
        <v>0</v>
      </c>
      <c r="AF63" s="7">
        <v>0</v>
      </c>
      <c r="AG63" s="7">
        <v>0</v>
      </c>
      <c r="AH63" s="7">
        <v>0</v>
      </c>
      <c r="AI63" s="7">
        <v>0</v>
      </c>
      <c r="AJ63" s="7">
        <v>0</v>
      </c>
      <c r="AK63" s="7">
        <v>0</v>
      </c>
      <c r="AL63" s="7">
        <v>0</v>
      </c>
      <c r="AM63" s="7">
        <v>0</v>
      </c>
      <c r="AN63" s="7">
        <v>0</v>
      </c>
      <c r="AO63" s="7">
        <v>0</v>
      </c>
      <c r="AP63" s="7">
        <v>0</v>
      </c>
      <c r="AQ63" s="7">
        <v>0</v>
      </c>
      <c r="AR63" s="7">
        <v>0</v>
      </c>
      <c r="AS63" s="7">
        <v>0</v>
      </c>
      <c r="AT63" s="7">
        <v>0</v>
      </c>
      <c r="AU63" s="7">
        <v>0</v>
      </c>
      <c r="AV63" s="7">
        <v>0</v>
      </c>
      <c r="AW63" s="7">
        <v>0</v>
      </c>
      <c r="AX63" s="7">
        <v>0</v>
      </c>
      <c r="AY63" s="7">
        <v>0</v>
      </c>
      <c r="AZ63" s="7">
        <v>0</v>
      </c>
      <c r="BA63" s="7">
        <v>0</v>
      </c>
      <c r="BB63" s="7">
        <v>0</v>
      </c>
      <c r="BC63" s="7">
        <v>0</v>
      </c>
      <c r="BD63" s="7">
        <v>0</v>
      </c>
      <c r="BE63" s="7">
        <v>0</v>
      </c>
      <c r="BF63" s="7">
        <v>0</v>
      </c>
      <c r="BG63" s="7">
        <v>0</v>
      </c>
      <c r="BH63" s="7">
        <v>0</v>
      </c>
      <c r="BI63" s="7">
        <v>0</v>
      </c>
      <c r="BJ63" s="7">
        <v>0</v>
      </c>
      <c r="BK63" s="7">
        <v>0</v>
      </c>
      <c r="BL63" s="7">
        <v>0</v>
      </c>
      <c r="BM63" s="7">
        <v>0</v>
      </c>
      <c r="BN63" s="7">
        <v>0</v>
      </c>
      <c r="BO63" s="7">
        <v>0</v>
      </c>
      <c r="BP63" s="7">
        <v>0</v>
      </c>
      <c r="BQ63" s="7">
        <v>0</v>
      </c>
      <c r="BR63" s="7">
        <v>0</v>
      </c>
      <c r="BS63" s="7">
        <v>0</v>
      </c>
      <c r="BT63" s="7">
        <v>252.4353189</v>
      </c>
      <c r="BU63" s="7">
        <v>0</v>
      </c>
      <c r="BV63" s="7">
        <v>0</v>
      </c>
      <c r="BW63" s="7">
        <v>0</v>
      </c>
      <c r="BX63" s="7">
        <v>0</v>
      </c>
      <c r="BY63" s="7">
        <v>0</v>
      </c>
      <c r="BZ63" s="7">
        <v>0</v>
      </c>
      <c r="CA63" s="7">
        <v>0</v>
      </c>
      <c r="CB63" s="7">
        <v>0</v>
      </c>
      <c r="CC63" s="7">
        <v>0</v>
      </c>
      <c r="CD63" s="7">
        <v>0</v>
      </c>
      <c r="CE63" s="7">
        <v>0</v>
      </c>
      <c r="CF63" s="7">
        <v>0</v>
      </c>
      <c r="CG63" s="7">
        <v>0</v>
      </c>
      <c r="CH63" s="7">
        <v>0</v>
      </c>
      <c r="CI63" s="7">
        <v>0</v>
      </c>
      <c r="CJ63" s="7">
        <v>0</v>
      </c>
      <c r="CK63" s="7">
        <v>0</v>
      </c>
      <c r="CL63" s="7">
        <v>0</v>
      </c>
      <c r="CM63" s="7">
        <v>0</v>
      </c>
      <c r="CN63" s="7">
        <v>0</v>
      </c>
      <c r="CO63" s="7">
        <v>0</v>
      </c>
      <c r="CP63" s="7">
        <v>0</v>
      </c>
      <c r="CQ63" s="7">
        <v>0</v>
      </c>
      <c r="CR63" s="7">
        <v>0</v>
      </c>
      <c r="CS63" s="7">
        <v>0</v>
      </c>
      <c r="CT63" s="7">
        <v>0</v>
      </c>
      <c r="CU63" s="7">
        <v>0</v>
      </c>
      <c r="CV63" s="7">
        <v>0</v>
      </c>
      <c r="CW63" s="7">
        <v>0</v>
      </c>
      <c r="CX63" s="7">
        <v>0</v>
      </c>
      <c r="CY63" s="7">
        <v>0</v>
      </c>
      <c r="CZ63" s="7">
        <v>0</v>
      </c>
      <c r="DA63" s="7">
        <v>0</v>
      </c>
      <c r="DB63" s="7">
        <v>0</v>
      </c>
      <c r="DC63" s="7">
        <v>0</v>
      </c>
      <c r="DD63" s="7">
        <v>0</v>
      </c>
      <c r="DE63" s="7">
        <v>0</v>
      </c>
      <c r="DF63" s="7">
        <v>0</v>
      </c>
      <c r="DG63" s="7">
        <v>0</v>
      </c>
      <c r="DH63" s="7">
        <v>0</v>
      </c>
      <c r="DI63" s="7">
        <v>0</v>
      </c>
      <c r="DJ63" s="7">
        <v>0</v>
      </c>
      <c r="DK63" s="7">
        <v>0</v>
      </c>
      <c r="DL63" s="7">
        <v>0</v>
      </c>
      <c r="DM63" s="7">
        <v>0</v>
      </c>
      <c r="DN63" s="7">
        <v>0</v>
      </c>
      <c r="DO63" s="7">
        <v>0</v>
      </c>
      <c r="DP63" s="7">
        <v>0</v>
      </c>
      <c r="DQ63" s="7">
        <v>0</v>
      </c>
      <c r="DR63" s="7">
        <v>252.4353189</v>
      </c>
      <c r="DS63" s="12"/>
      <c r="DT63" s="12"/>
    </row>
    <row r="64" spans="1:124" s="7" customFormat="1" x14ac:dyDescent="0.2">
      <c r="A64" s="4" t="s">
        <v>88</v>
      </c>
      <c r="B64" s="6">
        <v>0</v>
      </c>
      <c r="C64" s="6">
        <v>0</v>
      </c>
      <c r="D64" s="6">
        <v>0</v>
      </c>
      <c r="E64" s="6">
        <v>0</v>
      </c>
      <c r="F64" s="6">
        <v>0</v>
      </c>
      <c r="G64" s="6">
        <v>0</v>
      </c>
      <c r="H64" s="6">
        <v>0</v>
      </c>
      <c r="I64" s="6">
        <v>0</v>
      </c>
      <c r="J64" s="7">
        <v>0</v>
      </c>
      <c r="K64" s="7">
        <v>0</v>
      </c>
      <c r="L64" s="7">
        <v>0</v>
      </c>
      <c r="M64" s="7">
        <v>5916.45483934</v>
      </c>
      <c r="N64" s="7">
        <v>0</v>
      </c>
      <c r="O64" s="7">
        <v>0</v>
      </c>
      <c r="P64" s="7">
        <v>0</v>
      </c>
      <c r="Q64" s="7">
        <v>0</v>
      </c>
      <c r="R64" s="7">
        <v>0</v>
      </c>
      <c r="S64" s="7">
        <v>0</v>
      </c>
      <c r="T64" s="7">
        <v>0</v>
      </c>
      <c r="U64" s="7">
        <v>0</v>
      </c>
      <c r="V64" s="7">
        <v>0</v>
      </c>
      <c r="W64" s="7">
        <v>0</v>
      </c>
      <c r="X64" s="7">
        <v>0</v>
      </c>
      <c r="Y64" s="7">
        <v>0</v>
      </c>
      <c r="Z64" s="7">
        <v>0</v>
      </c>
      <c r="AA64" s="7">
        <v>0</v>
      </c>
      <c r="AB64" s="7">
        <v>0</v>
      </c>
      <c r="AC64" s="7">
        <v>0</v>
      </c>
      <c r="AD64" s="7">
        <v>0</v>
      </c>
      <c r="AE64" s="7">
        <v>0</v>
      </c>
      <c r="AF64" s="7">
        <v>0</v>
      </c>
      <c r="AG64" s="7">
        <v>0</v>
      </c>
      <c r="AH64" s="7">
        <v>0</v>
      </c>
      <c r="AI64" s="7">
        <v>0</v>
      </c>
      <c r="AJ64" s="7">
        <v>0</v>
      </c>
      <c r="AK64" s="7">
        <v>0</v>
      </c>
      <c r="AL64" s="7">
        <v>0</v>
      </c>
      <c r="AM64" s="7">
        <v>0</v>
      </c>
      <c r="AN64" s="7">
        <v>0</v>
      </c>
      <c r="AO64" s="7">
        <v>0</v>
      </c>
      <c r="AP64" s="7">
        <v>0</v>
      </c>
      <c r="AQ64" s="7">
        <v>0</v>
      </c>
      <c r="AR64" s="7">
        <v>0</v>
      </c>
      <c r="AS64" s="7">
        <v>0</v>
      </c>
      <c r="AT64" s="7">
        <v>0</v>
      </c>
      <c r="AU64" s="7">
        <v>0</v>
      </c>
      <c r="AV64" s="7">
        <v>0</v>
      </c>
      <c r="AW64" s="7">
        <v>0</v>
      </c>
      <c r="AX64" s="7">
        <v>0</v>
      </c>
      <c r="AY64" s="7">
        <v>0</v>
      </c>
      <c r="AZ64" s="7">
        <v>0</v>
      </c>
      <c r="BA64" s="7">
        <v>0</v>
      </c>
      <c r="BB64" s="7">
        <v>0</v>
      </c>
      <c r="BC64" s="7">
        <v>0</v>
      </c>
      <c r="BD64" s="7">
        <v>0</v>
      </c>
      <c r="BE64" s="7">
        <v>0</v>
      </c>
      <c r="BF64" s="7">
        <v>0</v>
      </c>
      <c r="BG64" s="7">
        <v>0</v>
      </c>
      <c r="BH64" s="7">
        <v>0</v>
      </c>
      <c r="BI64" s="7">
        <v>0</v>
      </c>
      <c r="BJ64" s="7">
        <v>0</v>
      </c>
      <c r="BK64" s="7">
        <v>0</v>
      </c>
      <c r="BL64" s="7">
        <v>0</v>
      </c>
      <c r="BM64" s="7">
        <v>0</v>
      </c>
      <c r="BN64" s="7">
        <v>0</v>
      </c>
      <c r="BO64" s="7">
        <v>0</v>
      </c>
      <c r="BP64" s="7">
        <v>0</v>
      </c>
      <c r="BQ64" s="7">
        <v>0</v>
      </c>
      <c r="BR64" s="7">
        <v>0</v>
      </c>
      <c r="BS64" s="7">
        <v>0</v>
      </c>
      <c r="BT64" s="7">
        <v>0</v>
      </c>
      <c r="BU64" s="7">
        <v>0</v>
      </c>
      <c r="BV64" s="7">
        <v>0</v>
      </c>
      <c r="BW64" s="7">
        <v>0</v>
      </c>
      <c r="BX64" s="7">
        <v>0</v>
      </c>
      <c r="BY64" s="7">
        <v>0</v>
      </c>
      <c r="BZ64" s="7">
        <v>0</v>
      </c>
      <c r="CA64" s="7">
        <v>0</v>
      </c>
      <c r="CB64" s="7">
        <v>0</v>
      </c>
      <c r="CC64" s="7">
        <v>0</v>
      </c>
      <c r="CD64" s="7">
        <v>0</v>
      </c>
      <c r="CE64" s="7">
        <v>0</v>
      </c>
      <c r="CF64" s="7">
        <v>0</v>
      </c>
      <c r="CG64" s="7">
        <v>0</v>
      </c>
      <c r="CH64" s="7">
        <v>0</v>
      </c>
      <c r="CI64" s="7">
        <v>0</v>
      </c>
      <c r="CJ64" s="7">
        <v>0</v>
      </c>
      <c r="CK64" s="7">
        <v>0</v>
      </c>
      <c r="CL64" s="7">
        <v>0</v>
      </c>
      <c r="CM64" s="7">
        <v>0</v>
      </c>
      <c r="CN64" s="7">
        <v>0</v>
      </c>
      <c r="CO64" s="7">
        <v>0</v>
      </c>
      <c r="CP64" s="7">
        <v>0</v>
      </c>
      <c r="CQ64" s="7">
        <v>0</v>
      </c>
      <c r="CR64" s="7">
        <v>0</v>
      </c>
      <c r="CS64" s="7">
        <v>0</v>
      </c>
      <c r="CT64" s="7">
        <v>0</v>
      </c>
      <c r="CU64" s="7">
        <v>0</v>
      </c>
      <c r="CV64" s="7">
        <v>0</v>
      </c>
      <c r="CW64" s="7">
        <v>0</v>
      </c>
      <c r="CX64" s="7">
        <v>0</v>
      </c>
      <c r="CY64" s="7">
        <v>0</v>
      </c>
      <c r="CZ64" s="7">
        <v>0</v>
      </c>
      <c r="DA64" s="7">
        <v>0</v>
      </c>
      <c r="DB64" s="7">
        <v>0</v>
      </c>
      <c r="DC64" s="7">
        <v>0</v>
      </c>
      <c r="DD64" s="7">
        <v>0</v>
      </c>
      <c r="DE64" s="7">
        <v>0</v>
      </c>
      <c r="DF64" s="7">
        <v>0</v>
      </c>
      <c r="DG64" s="7">
        <v>0</v>
      </c>
      <c r="DH64" s="7">
        <v>0</v>
      </c>
      <c r="DI64" s="7">
        <v>0</v>
      </c>
      <c r="DJ64" s="7">
        <v>0</v>
      </c>
      <c r="DK64" s="7">
        <v>0</v>
      </c>
      <c r="DL64" s="7">
        <v>0</v>
      </c>
      <c r="DM64" s="7">
        <v>0</v>
      </c>
      <c r="DN64" s="7">
        <v>0</v>
      </c>
      <c r="DO64" s="7">
        <v>0</v>
      </c>
      <c r="DP64" s="7">
        <v>0</v>
      </c>
      <c r="DQ64" s="7">
        <v>0</v>
      </c>
      <c r="DR64" s="7">
        <v>5916.45483934</v>
      </c>
      <c r="DS64" s="12"/>
      <c r="DT64" s="12"/>
    </row>
    <row r="65" spans="1:124" s="7" customFormat="1" x14ac:dyDescent="0.2">
      <c r="A65" s="4" t="s">
        <v>73</v>
      </c>
      <c r="B65" s="6">
        <v>0</v>
      </c>
      <c r="C65" s="6">
        <v>0</v>
      </c>
      <c r="D65" s="6">
        <v>0</v>
      </c>
      <c r="E65" s="6">
        <v>0</v>
      </c>
      <c r="F65" s="6">
        <v>0</v>
      </c>
      <c r="G65" s="6">
        <v>0</v>
      </c>
      <c r="H65" s="6">
        <v>192095.96619919001</v>
      </c>
      <c r="I65" s="6">
        <v>0</v>
      </c>
      <c r="J65" s="7">
        <v>0</v>
      </c>
      <c r="K65" s="7">
        <v>0</v>
      </c>
      <c r="L65" s="7">
        <v>0</v>
      </c>
      <c r="M65" s="7">
        <v>98.051282040000004</v>
      </c>
      <c r="N65" s="7">
        <v>0</v>
      </c>
      <c r="O65" s="7">
        <v>0</v>
      </c>
      <c r="P65" s="7">
        <v>0</v>
      </c>
      <c r="Q65" s="7">
        <v>0</v>
      </c>
      <c r="R65" s="7">
        <v>0</v>
      </c>
      <c r="S65" s="7">
        <v>0</v>
      </c>
      <c r="T65" s="7">
        <v>0</v>
      </c>
      <c r="U65" s="7">
        <v>0</v>
      </c>
      <c r="V65" s="7">
        <v>0</v>
      </c>
      <c r="W65" s="7">
        <v>0</v>
      </c>
      <c r="X65" s="7">
        <v>0</v>
      </c>
      <c r="Y65" s="7">
        <v>281.49273599999998</v>
      </c>
      <c r="Z65" s="7">
        <v>0</v>
      </c>
      <c r="AA65" s="7">
        <v>20.525997019999998</v>
      </c>
      <c r="AB65" s="7">
        <v>0</v>
      </c>
      <c r="AC65" s="7">
        <v>0</v>
      </c>
      <c r="AD65" s="7">
        <v>0</v>
      </c>
      <c r="AE65" s="7">
        <v>0</v>
      </c>
      <c r="AF65" s="7">
        <v>0</v>
      </c>
      <c r="AG65" s="7">
        <v>0</v>
      </c>
      <c r="AH65" s="7">
        <v>0</v>
      </c>
      <c r="AI65" s="7">
        <v>0</v>
      </c>
      <c r="AJ65" s="7">
        <v>0</v>
      </c>
      <c r="AK65" s="7">
        <v>0</v>
      </c>
      <c r="AL65" s="7">
        <v>0</v>
      </c>
      <c r="AM65" s="7">
        <v>0</v>
      </c>
      <c r="AN65" s="7">
        <v>0</v>
      </c>
      <c r="AO65" s="7">
        <v>0</v>
      </c>
      <c r="AP65" s="7">
        <v>0</v>
      </c>
      <c r="AQ65" s="7">
        <v>0</v>
      </c>
      <c r="AR65" s="7">
        <v>0</v>
      </c>
      <c r="AS65" s="7">
        <v>0</v>
      </c>
      <c r="AT65" s="7">
        <v>0</v>
      </c>
      <c r="AU65" s="7">
        <v>0</v>
      </c>
      <c r="AV65" s="7">
        <v>0</v>
      </c>
      <c r="AW65" s="7">
        <v>0</v>
      </c>
      <c r="AX65" s="7">
        <v>0</v>
      </c>
      <c r="AY65" s="7">
        <v>1954.82152832</v>
      </c>
      <c r="AZ65" s="7">
        <v>0</v>
      </c>
      <c r="BA65" s="7">
        <v>0</v>
      </c>
      <c r="BB65" s="7">
        <v>3624.2482303699999</v>
      </c>
      <c r="BC65" s="7">
        <v>0</v>
      </c>
      <c r="BD65" s="7">
        <v>1969.0903530000001</v>
      </c>
      <c r="BE65" s="7">
        <v>0</v>
      </c>
      <c r="BF65" s="7">
        <v>0</v>
      </c>
      <c r="BG65" s="7">
        <v>0</v>
      </c>
      <c r="BH65" s="7">
        <v>2463.82451489</v>
      </c>
      <c r="BI65" s="7">
        <v>0</v>
      </c>
      <c r="BJ65" s="7">
        <v>2358.62203998</v>
      </c>
      <c r="BK65" s="7">
        <v>6.3</v>
      </c>
      <c r="BL65" s="7">
        <v>0</v>
      </c>
      <c r="BM65" s="7">
        <v>0</v>
      </c>
      <c r="BN65" s="7">
        <v>0</v>
      </c>
      <c r="BO65" s="7">
        <v>0</v>
      </c>
      <c r="BP65" s="7">
        <v>0</v>
      </c>
      <c r="BQ65" s="7">
        <v>827.54308767999999</v>
      </c>
      <c r="BR65" s="7">
        <v>0</v>
      </c>
      <c r="BS65" s="7">
        <v>4796.3360599999996</v>
      </c>
      <c r="BT65" s="7">
        <v>1686.8275465700001</v>
      </c>
      <c r="BU65" s="7">
        <v>505.27362715999999</v>
      </c>
      <c r="BV65" s="7">
        <v>0</v>
      </c>
      <c r="BW65" s="7">
        <v>4887.4226058200002</v>
      </c>
      <c r="BX65" s="7">
        <v>0</v>
      </c>
      <c r="BY65" s="7">
        <v>0</v>
      </c>
      <c r="BZ65" s="7">
        <v>0</v>
      </c>
      <c r="CA65" s="7">
        <v>12075.146786359999</v>
      </c>
      <c r="CB65" s="7">
        <v>5260.6946476200001</v>
      </c>
      <c r="CC65" s="7">
        <v>0</v>
      </c>
      <c r="CD65" s="7">
        <v>0</v>
      </c>
      <c r="CE65" s="7">
        <v>0</v>
      </c>
      <c r="CF65" s="7">
        <v>1996.4338983600001</v>
      </c>
      <c r="CG65" s="7">
        <v>0</v>
      </c>
      <c r="CH65" s="7">
        <v>0</v>
      </c>
      <c r="CI65" s="7">
        <v>0</v>
      </c>
      <c r="CJ65" s="7">
        <v>0</v>
      </c>
      <c r="CK65" s="7">
        <v>1046.90699999</v>
      </c>
      <c r="CL65" s="7">
        <v>0</v>
      </c>
      <c r="CM65" s="7">
        <v>0</v>
      </c>
      <c r="CN65" s="7">
        <v>0</v>
      </c>
      <c r="CO65" s="7">
        <v>0</v>
      </c>
      <c r="CP65" s="7">
        <v>0</v>
      </c>
      <c r="CQ65" s="7">
        <v>0</v>
      </c>
      <c r="CR65" s="7">
        <v>4576.2861059999996</v>
      </c>
      <c r="CS65" s="7">
        <v>0</v>
      </c>
      <c r="CT65" s="7">
        <v>0</v>
      </c>
      <c r="CU65" s="7">
        <v>0</v>
      </c>
      <c r="CV65" s="7">
        <v>0</v>
      </c>
      <c r="CW65" s="7">
        <v>0</v>
      </c>
      <c r="CX65" s="7">
        <v>0</v>
      </c>
      <c r="CY65" s="7">
        <v>0</v>
      </c>
      <c r="CZ65" s="7">
        <v>0</v>
      </c>
      <c r="DA65" s="7">
        <v>0</v>
      </c>
      <c r="DB65" s="7">
        <v>0</v>
      </c>
      <c r="DC65" s="7">
        <v>0</v>
      </c>
      <c r="DD65" s="7">
        <v>0</v>
      </c>
      <c r="DE65" s="7">
        <v>0</v>
      </c>
      <c r="DF65" s="7">
        <v>0</v>
      </c>
      <c r="DG65" s="7">
        <v>0</v>
      </c>
      <c r="DH65" s="7">
        <v>0</v>
      </c>
      <c r="DI65" s="7">
        <v>0</v>
      </c>
      <c r="DJ65" s="7">
        <v>0</v>
      </c>
      <c r="DK65" s="7">
        <v>0</v>
      </c>
      <c r="DL65" s="7">
        <v>0</v>
      </c>
      <c r="DM65" s="7">
        <v>0</v>
      </c>
      <c r="DN65" s="7">
        <v>0</v>
      </c>
      <c r="DO65" s="7">
        <v>0</v>
      </c>
      <c r="DP65" s="7">
        <v>0</v>
      </c>
      <c r="DQ65" s="7">
        <v>0</v>
      </c>
      <c r="DR65" s="7">
        <v>242531.81424636999</v>
      </c>
      <c r="DS65" s="12"/>
      <c r="DT65" s="12"/>
    </row>
    <row r="66" spans="1:124" s="7" customFormat="1" x14ac:dyDescent="0.2">
      <c r="A66" s="4" t="s">
        <v>74</v>
      </c>
      <c r="B66" s="6">
        <v>0</v>
      </c>
      <c r="C66" s="6">
        <v>0</v>
      </c>
      <c r="D66" s="6">
        <v>0</v>
      </c>
      <c r="E66" s="6">
        <v>0</v>
      </c>
      <c r="F66" s="6">
        <v>0</v>
      </c>
      <c r="G66" s="6">
        <v>0</v>
      </c>
      <c r="H66" s="6">
        <v>0</v>
      </c>
      <c r="I66" s="6">
        <v>0</v>
      </c>
      <c r="J66" s="7">
        <v>0</v>
      </c>
      <c r="K66" s="7">
        <v>0</v>
      </c>
      <c r="L66" s="7">
        <v>0</v>
      </c>
      <c r="M66" s="7">
        <v>0</v>
      </c>
      <c r="N66" s="7">
        <v>0</v>
      </c>
      <c r="O66" s="7">
        <v>0</v>
      </c>
      <c r="P66" s="7">
        <v>0</v>
      </c>
      <c r="Q66" s="7">
        <v>0</v>
      </c>
      <c r="R66" s="7">
        <v>0</v>
      </c>
      <c r="S66" s="7">
        <v>0</v>
      </c>
      <c r="T66" s="7">
        <v>0</v>
      </c>
      <c r="U66" s="7">
        <v>0</v>
      </c>
      <c r="V66" s="7">
        <v>0</v>
      </c>
      <c r="W66" s="7">
        <v>0</v>
      </c>
      <c r="X66" s="7">
        <v>0</v>
      </c>
      <c r="Y66" s="7">
        <v>0</v>
      </c>
      <c r="Z66" s="7">
        <v>0</v>
      </c>
      <c r="AA66" s="7">
        <v>0</v>
      </c>
      <c r="AB66" s="7">
        <v>0</v>
      </c>
      <c r="AC66" s="7">
        <v>0</v>
      </c>
      <c r="AD66" s="7">
        <v>0</v>
      </c>
      <c r="AE66" s="7">
        <v>0</v>
      </c>
      <c r="AF66" s="7">
        <v>0</v>
      </c>
      <c r="AG66" s="7">
        <v>0</v>
      </c>
      <c r="AH66" s="7">
        <v>0</v>
      </c>
      <c r="AI66" s="7">
        <v>0</v>
      </c>
      <c r="AJ66" s="7">
        <v>0</v>
      </c>
      <c r="AK66" s="7">
        <v>0</v>
      </c>
      <c r="AL66" s="7">
        <v>0</v>
      </c>
      <c r="AM66" s="7">
        <v>0</v>
      </c>
      <c r="AN66" s="7">
        <v>0</v>
      </c>
      <c r="AO66" s="7">
        <v>0</v>
      </c>
      <c r="AP66" s="7">
        <v>0</v>
      </c>
      <c r="AQ66" s="7">
        <v>0</v>
      </c>
      <c r="AR66" s="7">
        <v>0</v>
      </c>
      <c r="AS66" s="7">
        <v>0</v>
      </c>
      <c r="AT66" s="7">
        <v>0</v>
      </c>
      <c r="AU66" s="7">
        <v>0</v>
      </c>
      <c r="AV66" s="7">
        <v>0</v>
      </c>
      <c r="AW66" s="7">
        <v>0</v>
      </c>
      <c r="AX66" s="7">
        <v>0</v>
      </c>
      <c r="AY66" s="7">
        <v>10.195502039999999</v>
      </c>
      <c r="AZ66" s="7">
        <v>0</v>
      </c>
      <c r="BA66" s="7">
        <v>0</v>
      </c>
      <c r="BB66" s="7">
        <v>110.9115</v>
      </c>
      <c r="BC66" s="7">
        <v>0</v>
      </c>
      <c r="BD66" s="7">
        <v>0</v>
      </c>
      <c r="BE66" s="7">
        <v>0</v>
      </c>
      <c r="BF66" s="7">
        <v>0</v>
      </c>
      <c r="BG66" s="7">
        <v>0</v>
      </c>
      <c r="BH66" s="7">
        <v>0</v>
      </c>
      <c r="BI66" s="7">
        <v>0</v>
      </c>
      <c r="BJ66" s="7">
        <v>0</v>
      </c>
      <c r="BK66" s="7">
        <v>0</v>
      </c>
      <c r="BL66" s="7">
        <v>0</v>
      </c>
      <c r="BM66" s="7">
        <v>0</v>
      </c>
      <c r="BN66" s="7">
        <v>0</v>
      </c>
      <c r="BO66" s="7">
        <v>0</v>
      </c>
      <c r="BP66" s="7">
        <v>0</v>
      </c>
      <c r="BQ66" s="7">
        <v>0</v>
      </c>
      <c r="BR66" s="7">
        <v>0</v>
      </c>
      <c r="BS66" s="7">
        <v>0</v>
      </c>
      <c r="BT66" s="7">
        <v>1.6154918</v>
      </c>
      <c r="BU66" s="7">
        <v>0</v>
      </c>
      <c r="BV66" s="7">
        <v>0</v>
      </c>
      <c r="BW66" s="7">
        <v>0</v>
      </c>
      <c r="BX66" s="7">
        <v>0</v>
      </c>
      <c r="BY66" s="7">
        <v>0</v>
      </c>
      <c r="BZ66" s="7">
        <v>0</v>
      </c>
      <c r="CA66" s="7">
        <v>0</v>
      </c>
      <c r="CB66" s="7">
        <v>0</v>
      </c>
      <c r="CC66" s="7">
        <v>0</v>
      </c>
      <c r="CD66" s="7">
        <v>0</v>
      </c>
      <c r="CE66" s="7">
        <v>0</v>
      </c>
      <c r="CF66" s="7">
        <v>0</v>
      </c>
      <c r="CG66" s="7">
        <v>0</v>
      </c>
      <c r="CH66" s="7">
        <v>0</v>
      </c>
      <c r="CI66" s="7">
        <v>0</v>
      </c>
      <c r="CJ66" s="7">
        <v>0</v>
      </c>
      <c r="CK66" s="7">
        <v>0</v>
      </c>
      <c r="CL66" s="7">
        <v>0</v>
      </c>
      <c r="CM66" s="7">
        <v>0</v>
      </c>
      <c r="CN66" s="7">
        <v>0</v>
      </c>
      <c r="CO66" s="7">
        <v>0</v>
      </c>
      <c r="CP66" s="7">
        <v>0</v>
      </c>
      <c r="CQ66" s="7">
        <v>0</v>
      </c>
      <c r="CR66" s="7">
        <v>0</v>
      </c>
      <c r="CS66" s="7">
        <v>0</v>
      </c>
      <c r="CT66" s="7">
        <v>0</v>
      </c>
      <c r="CU66" s="7">
        <v>0</v>
      </c>
      <c r="CV66" s="7">
        <v>0</v>
      </c>
      <c r="CW66" s="7">
        <v>0</v>
      </c>
      <c r="CX66" s="7">
        <v>0</v>
      </c>
      <c r="CY66" s="7">
        <v>0</v>
      </c>
      <c r="CZ66" s="7">
        <v>0</v>
      </c>
      <c r="DA66" s="7">
        <v>0</v>
      </c>
      <c r="DB66" s="7">
        <v>0</v>
      </c>
      <c r="DC66" s="7">
        <v>0</v>
      </c>
      <c r="DD66" s="7">
        <v>0</v>
      </c>
      <c r="DE66" s="7">
        <v>0</v>
      </c>
      <c r="DF66" s="7">
        <v>0</v>
      </c>
      <c r="DG66" s="7">
        <v>0</v>
      </c>
      <c r="DH66" s="7">
        <v>0</v>
      </c>
      <c r="DI66" s="7">
        <v>0</v>
      </c>
      <c r="DJ66" s="7">
        <v>0</v>
      </c>
      <c r="DK66" s="7">
        <v>0</v>
      </c>
      <c r="DL66" s="7">
        <v>0</v>
      </c>
      <c r="DM66" s="7">
        <v>250.61225490000001</v>
      </c>
      <c r="DN66" s="7">
        <v>0</v>
      </c>
      <c r="DO66" s="7">
        <v>0</v>
      </c>
      <c r="DP66" s="7">
        <v>0</v>
      </c>
      <c r="DQ66" s="7">
        <v>0</v>
      </c>
      <c r="DR66" s="7">
        <v>373.33474874000001</v>
      </c>
      <c r="DS66" s="12"/>
      <c r="DT66" s="12"/>
    </row>
    <row r="67" spans="1:124" s="12" customFormat="1" x14ac:dyDescent="0.2">
      <c r="A67" s="10" t="s">
        <v>89</v>
      </c>
      <c r="B67" s="11">
        <v>0</v>
      </c>
      <c r="C67" s="11">
        <v>0</v>
      </c>
      <c r="D67" s="11">
        <v>0</v>
      </c>
      <c r="E67" s="11">
        <v>0</v>
      </c>
      <c r="F67" s="11">
        <v>-45115.616309440004</v>
      </c>
      <c r="G67" s="11">
        <v>0</v>
      </c>
      <c r="H67" s="11">
        <v>0</v>
      </c>
      <c r="I67" s="11">
        <v>-11145.379577670001</v>
      </c>
      <c r="J67" s="12">
        <v>0</v>
      </c>
      <c r="K67" s="12">
        <v>0</v>
      </c>
      <c r="L67" s="12">
        <v>0</v>
      </c>
      <c r="M67" s="12">
        <v>-61.730616069699998</v>
      </c>
      <c r="N67" s="12">
        <v>-4535.4844096899997</v>
      </c>
      <c r="O67" s="12">
        <v>-17.93126771</v>
      </c>
      <c r="P67" s="12">
        <v>0</v>
      </c>
      <c r="Q67" s="12">
        <v>0</v>
      </c>
      <c r="R67" s="12">
        <v>0</v>
      </c>
      <c r="S67" s="12">
        <v>0</v>
      </c>
      <c r="T67" s="12">
        <v>3438.5265829300001</v>
      </c>
      <c r="U67" s="12">
        <v>0</v>
      </c>
      <c r="V67" s="12">
        <v>0</v>
      </c>
      <c r="W67" s="12">
        <v>0</v>
      </c>
      <c r="X67" s="12">
        <v>0</v>
      </c>
      <c r="Y67" s="12">
        <v>0</v>
      </c>
      <c r="Z67" s="12">
        <v>0</v>
      </c>
      <c r="AA67" s="12">
        <v>7203.7444387899995</v>
      </c>
      <c r="AB67" s="12">
        <v>0</v>
      </c>
      <c r="AC67" s="12">
        <v>0</v>
      </c>
      <c r="AD67" s="12">
        <v>0</v>
      </c>
      <c r="AE67" s="12">
        <v>0</v>
      </c>
      <c r="AF67" s="12">
        <v>0</v>
      </c>
      <c r="AG67" s="12">
        <v>0</v>
      </c>
      <c r="AH67" s="12">
        <v>0</v>
      </c>
      <c r="AI67" s="12">
        <v>0</v>
      </c>
      <c r="AJ67" s="12">
        <v>0</v>
      </c>
      <c r="AK67" s="12">
        <v>0</v>
      </c>
      <c r="AL67" s="12">
        <v>0</v>
      </c>
      <c r="AM67" s="12">
        <v>0</v>
      </c>
      <c r="AN67" s="12">
        <v>0</v>
      </c>
      <c r="AO67" s="12">
        <v>0</v>
      </c>
      <c r="AP67" s="12">
        <v>0</v>
      </c>
      <c r="AQ67" s="12">
        <v>0</v>
      </c>
      <c r="AR67" s="12">
        <v>0</v>
      </c>
      <c r="AS67" s="12">
        <v>-1637.7834057699999</v>
      </c>
      <c r="AT67" s="12">
        <v>0</v>
      </c>
      <c r="AU67" s="12">
        <v>0</v>
      </c>
      <c r="AV67" s="12">
        <v>-66.98</v>
      </c>
      <c r="AW67" s="12">
        <v>0</v>
      </c>
      <c r="AX67" s="12">
        <v>0</v>
      </c>
      <c r="AY67" s="12">
        <v>0</v>
      </c>
      <c r="AZ67" s="12">
        <v>0</v>
      </c>
      <c r="BA67" s="12">
        <v>0</v>
      </c>
      <c r="BB67" s="12">
        <v>278.37534039000002</v>
      </c>
      <c r="BC67" s="12">
        <v>-295.82662578600002</v>
      </c>
      <c r="BD67" s="12">
        <v>-7.4098559799999997</v>
      </c>
      <c r="BE67" s="12">
        <v>0</v>
      </c>
      <c r="BF67" s="12">
        <v>0</v>
      </c>
      <c r="BG67" s="12">
        <v>8646.9273661400002</v>
      </c>
      <c r="BH67" s="12">
        <v>0</v>
      </c>
      <c r="BI67" s="12">
        <v>-16997.817178680001</v>
      </c>
      <c r="BJ67" s="12">
        <v>43.297347240000001</v>
      </c>
      <c r="BK67" s="12">
        <v>49.119299026</v>
      </c>
      <c r="BL67" s="12">
        <v>0</v>
      </c>
      <c r="BM67" s="12">
        <v>0</v>
      </c>
      <c r="BN67" s="12">
        <v>-232.08018724999999</v>
      </c>
      <c r="BO67" s="12">
        <v>0</v>
      </c>
      <c r="BP67" s="12">
        <v>0</v>
      </c>
      <c r="BQ67" s="12">
        <v>-533.03373882000005</v>
      </c>
      <c r="BR67" s="12">
        <v>-1443.1160163</v>
      </c>
      <c r="BS67" s="12">
        <v>0</v>
      </c>
      <c r="BT67" s="12">
        <v>0</v>
      </c>
      <c r="BU67" s="12">
        <v>0</v>
      </c>
      <c r="BV67" s="12">
        <v>0</v>
      </c>
      <c r="BW67" s="12">
        <v>0</v>
      </c>
      <c r="BX67" s="12">
        <v>0</v>
      </c>
      <c r="BY67" s="12">
        <v>0</v>
      </c>
      <c r="BZ67" s="12">
        <v>0</v>
      </c>
      <c r="CA67" s="12">
        <v>0</v>
      </c>
      <c r="CB67" s="12">
        <v>0</v>
      </c>
      <c r="CC67" s="12">
        <v>4505.1821919699996</v>
      </c>
      <c r="CD67" s="12">
        <v>0</v>
      </c>
      <c r="CE67" s="12">
        <v>0</v>
      </c>
      <c r="CF67" s="12">
        <v>0</v>
      </c>
      <c r="CG67" s="12">
        <v>0</v>
      </c>
      <c r="CH67" s="12">
        <v>0</v>
      </c>
      <c r="CI67" s="12">
        <v>0</v>
      </c>
      <c r="CJ67" s="12">
        <v>0</v>
      </c>
      <c r="CK67" s="12">
        <v>0</v>
      </c>
      <c r="CL67" s="12">
        <v>0</v>
      </c>
      <c r="CM67" s="12">
        <v>0</v>
      </c>
      <c r="CN67" s="12">
        <v>0</v>
      </c>
      <c r="CO67" s="12">
        <v>0</v>
      </c>
      <c r="CP67" s="12">
        <v>0</v>
      </c>
      <c r="CQ67" s="12">
        <v>0</v>
      </c>
      <c r="CR67" s="12">
        <v>0</v>
      </c>
      <c r="CS67" s="12">
        <v>0</v>
      </c>
      <c r="CT67" s="12">
        <v>0</v>
      </c>
      <c r="CU67" s="12">
        <v>0</v>
      </c>
      <c r="CV67" s="12">
        <v>0</v>
      </c>
      <c r="CW67" s="12">
        <v>0</v>
      </c>
      <c r="CX67" s="12">
        <v>0</v>
      </c>
      <c r="CY67" s="12">
        <v>0</v>
      </c>
      <c r="CZ67" s="12">
        <v>0</v>
      </c>
      <c r="DA67" s="12">
        <v>0</v>
      </c>
      <c r="DB67" s="12">
        <v>0</v>
      </c>
      <c r="DC67" s="12">
        <v>0</v>
      </c>
      <c r="DD67" s="12">
        <v>0</v>
      </c>
      <c r="DE67" s="12">
        <v>0</v>
      </c>
      <c r="DF67" s="12">
        <v>0</v>
      </c>
      <c r="DG67" s="12">
        <v>0</v>
      </c>
      <c r="DH67" s="12">
        <v>0</v>
      </c>
      <c r="DI67" s="12">
        <v>0</v>
      </c>
      <c r="DJ67" s="12">
        <v>0</v>
      </c>
      <c r="DK67" s="12">
        <v>0</v>
      </c>
      <c r="DL67" s="12">
        <v>0</v>
      </c>
      <c r="DM67" s="12">
        <v>0</v>
      </c>
      <c r="DN67" s="12">
        <v>-148.34620656999999</v>
      </c>
      <c r="DO67" s="12">
        <v>0</v>
      </c>
      <c r="DP67" s="12">
        <v>0</v>
      </c>
      <c r="DQ67" s="12">
        <v>0</v>
      </c>
      <c r="DR67" s="12">
        <v>-117446.60282924971</v>
      </c>
    </row>
    <row r="68" spans="1:124" s="7" customFormat="1" x14ac:dyDescent="0.2">
      <c r="A68" s="4" t="s">
        <v>90</v>
      </c>
      <c r="B68" s="6">
        <v>0</v>
      </c>
      <c r="C68" s="6">
        <v>0</v>
      </c>
      <c r="D68" s="6">
        <v>0</v>
      </c>
      <c r="E68" s="6">
        <v>0</v>
      </c>
      <c r="F68" s="6">
        <v>0</v>
      </c>
      <c r="G68" s="6">
        <v>0</v>
      </c>
      <c r="H68" s="6">
        <v>0</v>
      </c>
      <c r="I68" s="6">
        <v>0</v>
      </c>
      <c r="J68" s="7">
        <v>0</v>
      </c>
      <c r="K68" s="7">
        <v>0</v>
      </c>
      <c r="L68" s="7">
        <v>0</v>
      </c>
      <c r="M68" s="7">
        <v>907.87006625030006</v>
      </c>
      <c r="N68" s="7">
        <v>2088.5215440900001</v>
      </c>
      <c r="O68" s="7">
        <v>0</v>
      </c>
      <c r="P68" s="7">
        <v>0</v>
      </c>
      <c r="Q68" s="7">
        <v>0</v>
      </c>
      <c r="R68" s="7">
        <v>0</v>
      </c>
      <c r="S68" s="7">
        <v>0</v>
      </c>
      <c r="T68" s="7">
        <v>20794.02453604</v>
      </c>
      <c r="U68" s="7">
        <v>0</v>
      </c>
      <c r="V68" s="7">
        <v>0</v>
      </c>
      <c r="W68" s="7">
        <v>0</v>
      </c>
      <c r="X68" s="7">
        <v>0</v>
      </c>
      <c r="Y68" s="7">
        <v>0</v>
      </c>
      <c r="Z68" s="7">
        <v>0</v>
      </c>
      <c r="AA68" s="7">
        <v>43898.19978065</v>
      </c>
      <c r="AB68" s="7">
        <v>0</v>
      </c>
      <c r="AC68" s="7">
        <v>0</v>
      </c>
      <c r="AD68" s="7">
        <v>0</v>
      </c>
      <c r="AE68" s="7">
        <v>0</v>
      </c>
      <c r="AF68" s="7">
        <v>0</v>
      </c>
      <c r="AG68" s="7">
        <v>0</v>
      </c>
      <c r="AH68" s="7">
        <v>0</v>
      </c>
      <c r="AI68" s="7">
        <v>0</v>
      </c>
      <c r="AJ68" s="7">
        <v>0</v>
      </c>
      <c r="AK68" s="7">
        <v>0</v>
      </c>
      <c r="AL68" s="7">
        <v>0</v>
      </c>
      <c r="AM68" s="7">
        <v>0</v>
      </c>
      <c r="AN68" s="7">
        <v>0</v>
      </c>
      <c r="AO68" s="7">
        <v>0</v>
      </c>
      <c r="AP68" s="7">
        <v>0</v>
      </c>
      <c r="AQ68" s="7">
        <v>0</v>
      </c>
      <c r="AR68" s="7">
        <v>0</v>
      </c>
      <c r="AS68" s="7">
        <v>0</v>
      </c>
      <c r="AT68" s="7">
        <v>0</v>
      </c>
      <c r="AU68" s="7">
        <v>0</v>
      </c>
      <c r="AV68" s="7">
        <v>0</v>
      </c>
      <c r="AW68" s="7">
        <v>0</v>
      </c>
      <c r="AX68" s="7">
        <v>0</v>
      </c>
      <c r="AY68" s="7">
        <v>0</v>
      </c>
      <c r="AZ68" s="7">
        <v>0</v>
      </c>
      <c r="BA68" s="7">
        <v>0</v>
      </c>
      <c r="BB68" s="7">
        <v>1086.948441</v>
      </c>
      <c r="BC68" s="7">
        <v>2522.457254684</v>
      </c>
      <c r="BD68" s="7">
        <v>0</v>
      </c>
      <c r="BE68" s="7">
        <v>0</v>
      </c>
      <c r="BF68" s="7">
        <v>0</v>
      </c>
      <c r="BG68" s="7">
        <v>24668.98214575</v>
      </c>
      <c r="BH68" s="7">
        <v>0</v>
      </c>
      <c r="BI68" s="7">
        <v>10829.079753780001</v>
      </c>
      <c r="BJ68" s="7">
        <v>16066.16513505</v>
      </c>
      <c r="BK68" s="7">
        <v>534.83500000000004</v>
      </c>
      <c r="BL68" s="7">
        <v>0</v>
      </c>
      <c r="BM68" s="7">
        <v>0</v>
      </c>
      <c r="BN68" s="7">
        <v>0</v>
      </c>
      <c r="BO68" s="7">
        <v>0</v>
      </c>
      <c r="BP68" s="7">
        <v>0</v>
      </c>
      <c r="BQ68" s="7">
        <v>61.12442506</v>
      </c>
      <c r="BR68" s="7">
        <v>2269.0518250099999</v>
      </c>
      <c r="BS68" s="7">
        <v>0</v>
      </c>
      <c r="BT68" s="7">
        <v>0</v>
      </c>
      <c r="BU68" s="7">
        <v>0</v>
      </c>
      <c r="BV68" s="7">
        <v>0</v>
      </c>
      <c r="BW68" s="7">
        <v>0</v>
      </c>
      <c r="BX68" s="7">
        <v>0</v>
      </c>
      <c r="BY68" s="7">
        <v>0</v>
      </c>
      <c r="BZ68" s="7">
        <v>0</v>
      </c>
      <c r="CA68" s="7">
        <v>0</v>
      </c>
      <c r="CB68" s="7">
        <v>0</v>
      </c>
      <c r="CC68" s="7">
        <v>4505.1821919699996</v>
      </c>
      <c r="CD68" s="7">
        <v>0</v>
      </c>
      <c r="CE68" s="7">
        <v>0</v>
      </c>
      <c r="CF68" s="7">
        <v>0</v>
      </c>
      <c r="CG68" s="7">
        <v>0</v>
      </c>
      <c r="CH68" s="7">
        <v>0</v>
      </c>
      <c r="CI68" s="7">
        <v>0</v>
      </c>
      <c r="CJ68" s="7">
        <v>0</v>
      </c>
      <c r="CK68" s="7">
        <v>0</v>
      </c>
      <c r="CL68" s="7">
        <v>0</v>
      </c>
      <c r="CM68" s="7">
        <v>0</v>
      </c>
      <c r="CN68" s="7">
        <v>0</v>
      </c>
      <c r="CO68" s="7">
        <v>0</v>
      </c>
      <c r="CP68" s="7">
        <v>0</v>
      </c>
      <c r="CQ68" s="7">
        <v>0</v>
      </c>
      <c r="CR68" s="7">
        <v>0</v>
      </c>
      <c r="CS68" s="7">
        <v>0</v>
      </c>
      <c r="CT68" s="7">
        <v>0</v>
      </c>
      <c r="CU68" s="7">
        <v>0</v>
      </c>
      <c r="CV68" s="7">
        <v>0</v>
      </c>
      <c r="CW68" s="7">
        <v>0</v>
      </c>
      <c r="CX68" s="7">
        <v>0</v>
      </c>
      <c r="CY68" s="7">
        <v>0</v>
      </c>
      <c r="CZ68" s="7">
        <v>0</v>
      </c>
      <c r="DA68" s="7">
        <v>0</v>
      </c>
      <c r="DB68" s="7">
        <v>0</v>
      </c>
      <c r="DC68" s="7">
        <v>0</v>
      </c>
      <c r="DD68" s="7">
        <v>0</v>
      </c>
      <c r="DE68" s="7">
        <v>0</v>
      </c>
      <c r="DF68" s="7">
        <v>0</v>
      </c>
      <c r="DG68" s="7">
        <v>0</v>
      </c>
      <c r="DH68" s="7">
        <v>0</v>
      </c>
      <c r="DI68" s="7">
        <v>0</v>
      </c>
      <c r="DJ68" s="7">
        <v>0</v>
      </c>
      <c r="DK68" s="7">
        <v>0</v>
      </c>
      <c r="DL68" s="7">
        <v>0</v>
      </c>
      <c r="DM68" s="7">
        <v>0</v>
      </c>
      <c r="DN68" s="7">
        <v>0</v>
      </c>
      <c r="DO68" s="7">
        <v>0</v>
      </c>
      <c r="DP68" s="7">
        <v>0</v>
      </c>
      <c r="DQ68" s="7">
        <v>0</v>
      </c>
      <c r="DR68" s="7">
        <v>211232.44209933429</v>
      </c>
      <c r="DS68" s="12"/>
      <c r="DT68" s="12"/>
    </row>
    <row r="69" spans="1:124" s="7" customFormat="1" x14ac:dyDescent="0.2">
      <c r="A69" s="4" t="s">
        <v>91</v>
      </c>
      <c r="B69" s="6">
        <v>0</v>
      </c>
      <c r="C69" s="6">
        <v>0</v>
      </c>
      <c r="D69" s="6">
        <v>0</v>
      </c>
      <c r="E69" s="6">
        <v>0</v>
      </c>
      <c r="F69" s="6">
        <v>45115.616309440004</v>
      </c>
      <c r="G69" s="6">
        <v>0</v>
      </c>
      <c r="H69" s="6">
        <v>0</v>
      </c>
      <c r="I69" s="6">
        <v>11145.379577670001</v>
      </c>
      <c r="J69" s="7">
        <v>0</v>
      </c>
      <c r="K69" s="7">
        <v>0</v>
      </c>
      <c r="L69" s="7">
        <v>0</v>
      </c>
      <c r="M69" s="7">
        <v>969.60068232000003</v>
      </c>
      <c r="N69" s="7">
        <v>6624.0059537799998</v>
      </c>
      <c r="O69" s="7">
        <v>17.93126771</v>
      </c>
      <c r="P69" s="7">
        <v>0</v>
      </c>
      <c r="Q69" s="7">
        <v>0</v>
      </c>
      <c r="R69" s="7">
        <v>0</v>
      </c>
      <c r="S69" s="7">
        <v>0</v>
      </c>
      <c r="T69" s="7">
        <v>17355.49795311</v>
      </c>
      <c r="U69" s="7">
        <v>0</v>
      </c>
      <c r="V69" s="7">
        <v>0</v>
      </c>
      <c r="W69" s="7">
        <v>0</v>
      </c>
      <c r="X69" s="7">
        <v>0</v>
      </c>
      <c r="Y69" s="7">
        <v>0</v>
      </c>
      <c r="Z69" s="7">
        <v>0</v>
      </c>
      <c r="AA69" s="7">
        <v>36694.455341859997</v>
      </c>
      <c r="AB69" s="7">
        <v>0</v>
      </c>
      <c r="AC69" s="7">
        <v>0</v>
      </c>
      <c r="AD69" s="7">
        <v>0</v>
      </c>
      <c r="AE69" s="7">
        <v>0</v>
      </c>
      <c r="AF69" s="7">
        <v>0</v>
      </c>
      <c r="AG69" s="7">
        <v>0</v>
      </c>
      <c r="AH69" s="7">
        <v>0</v>
      </c>
      <c r="AI69" s="7">
        <v>0</v>
      </c>
      <c r="AJ69" s="7">
        <v>0</v>
      </c>
      <c r="AK69" s="7">
        <v>0</v>
      </c>
      <c r="AL69" s="7">
        <v>0</v>
      </c>
      <c r="AM69" s="7">
        <v>0</v>
      </c>
      <c r="AN69" s="7">
        <v>0</v>
      </c>
      <c r="AO69" s="7">
        <v>0</v>
      </c>
      <c r="AP69" s="7">
        <v>0</v>
      </c>
      <c r="AQ69" s="7">
        <v>0</v>
      </c>
      <c r="AR69" s="7">
        <v>0</v>
      </c>
      <c r="AS69" s="7">
        <v>1637.7834057699999</v>
      </c>
      <c r="AT69" s="7">
        <v>0</v>
      </c>
      <c r="AU69" s="7">
        <v>0</v>
      </c>
      <c r="AV69" s="7">
        <v>66.98</v>
      </c>
      <c r="AW69" s="7">
        <v>0</v>
      </c>
      <c r="AX69" s="7">
        <v>0</v>
      </c>
      <c r="AY69" s="7">
        <v>0</v>
      </c>
      <c r="AZ69" s="7">
        <v>0</v>
      </c>
      <c r="BA69" s="7">
        <v>0</v>
      </c>
      <c r="BB69" s="7">
        <v>808.57310060999998</v>
      </c>
      <c r="BC69" s="7">
        <v>2818.28388047</v>
      </c>
      <c r="BD69" s="7">
        <v>7.4098559799999997</v>
      </c>
      <c r="BE69" s="7">
        <v>0</v>
      </c>
      <c r="BF69" s="7">
        <v>0</v>
      </c>
      <c r="BG69" s="7">
        <v>16022.05477961</v>
      </c>
      <c r="BH69" s="7">
        <v>0</v>
      </c>
      <c r="BI69" s="7">
        <v>27826.89693246</v>
      </c>
      <c r="BJ69" s="7">
        <v>16022.867787810001</v>
      </c>
      <c r="BK69" s="7">
        <v>485.71570097400001</v>
      </c>
      <c r="BL69" s="7">
        <v>0</v>
      </c>
      <c r="BM69" s="7">
        <v>0</v>
      </c>
      <c r="BN69" s="7">
        <v>232.08018724999999</v>
      </c>
      <c r="BO69" s="7">
        <v>0</v>
      </c>
      <c r="BP69" s="7">
        <v>0</v>
      </c>
      <c r="BQ69" s="7">
        <v>594.15816387999996</v>
      </c>
      <c r="BR69" s="7">
        <v>3712.1678413099999</v>
      </c>
      <c r="BS69" s="7">
        <v>0</v>
      </c>
      <c r="BT69" s="7">
        <v>0</v>
      </c>
      <c r="BU69" s="7">
        <v>0</v>
      </c>
      <c r="BV69" s="7">
        <v>0</v>
      </c>
      <c r="BW69" s="7">
        <v>0</v>
      </c>
      <c r="BX69" s="7">
        <v>0</v>
      </c>
      <c r="BY69" s="7">
        <v>0</v>
      </c>
      <c r="BZ69" s="7">
        <v>0</v>
      </c>
      <c r="CA69" s="7">
        <v>0</v>
      </c>
      <c r="CB69" s="7">
        <v>0</v>
      </c>
      <c r="CC69" s="7">
        <v>0</v>
      </c>
      <c r="CD69" s="7">
        <v>0</v>
      </c>
      <c r="CE69" s="7">
        <v>0</v>
      </c>
      <c r="CF69" s="7">
        <v>0</v>
      </c>
      <c r="CG69" s="7">
        <v>0</v>
      </c>
      <c r="CH69" s="7">
        <v>0</v>
      </c>
      <c r="CI69" s="7">
        <v>0</v>
      </c>
      <c r="CJ69" s="7">
        <v>0</v>
      </c>
      <c r="CK69" s="7">
        <v>0</v>
      </c>
      <c r="CL69" s="7">
        <v>0</v>
      </c>
      <c r="CM69" s="7">
        <v>0</v>
      </c>
      <c r="CN69" s="7">
        <v>0</v>
      </c>
      <c r="CO69" s="7">
        <v>0</v>
      </c>
      <c r="CP69" s="7">
        <v>0</v>
      </c>
      <c r="CQ69" s="7">
        <v>0</v>
      </c>
      <c r="CR69" s="7">
        <v>0</v>
      </c>
      <c r="CS69" s="7">
        <v>0</v>
      </c>
      <c r="CT69" s="7">
        <v>0</v>
      </c>
      <c r="CU69" s="7">
        <v>0</v>
      </c>
      <c r="CV69" s="7">
        <v>0</v>
      </c>
      <c r="CW69" s="7">
        <v>0</v>
      </c>
      <c r="CX69" s="7">
        <v>0</v>
      </c>
      <c r="CY69" s="7">
        <v>0</v>
      </c>
      <c r="CZ69" s="7">
        <v>0</v>
      </c>
      <c r="DA69" s="7">
        <v>0</v>
      </c>
      <c r="DB69" s="7">
        <v>0</v>
      </c>
      <c r="DC69" s="7">
        <v>0</v>
      </c>
      <c r="DD69" s="7">
        <v>0</v>
      </c>
      <c r="DE69" s="7">
        <v>0</v>
      </c>
      <c r="DF69" s="7">
        <v>0</v>
      </c>
      <c r="DG69" s="7">
        <v>0</v>
      </c>
      <c r="DH69" s="7">
        <v>0</v>
      </c>
      <c r="DI69" s="7">
        <v>0</v>
      </c>
      <c r="DJ69" s="7">
        <v>0</v>
      </c>
      <c r="DK69" s="7">
        <v>0</v>
      </c>
      <c r="DL69" s="7">
        <v>0</v>
      </c>
      <c r="DM69" s="7">
        <v>0</v>
      </c>
      <c r="DN69" s="7">
        <v>148.34620656999999</v>
      </c>
      <c r="DO69" s="7">
        <v>0</v>
      </c>
      <c r="DP69" s="7">
        <v>0</v>
      </c>
      <c r="DQ69" s="7">
        <v>0</v>
      </c>
      <c r="DR69" s="7">
        <v>328679.04492858401</v>
      </c>
      <c r="DS69" s="12"/>
      <c r="DT69" s="12"/>
    </row>
    <row r="70" spans="1:124" s="7" customFormat="1" ht="13.5" thickBo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row>
    <row r="71" spans="1:124" ht="13.5" thickTop="1" x14ac:dyDescent="0.2">
      <c r="B71" s="9"/>
      <c r="C71" s="9"/>
      <c r="D71" s="9"/>
      <c r="E71" s="9"/>
      <c r="F71" s="9"/>
      <c r="G71" s="9"/>
      <c r="H71" s="9"/>
      <c r="I71" s="9"/>
      <c r="J71" s="9"/>
      <c r="K71" s="9"/>
      <c r="L71" s="9"/>
    </row>
    <row r="74" spans="1:124" ht="45" x14ac:dyDescent="0.25">
      <c r="A74" s="229" t="s">
        <v>512</v>
      </c>
    </row>
  </sheetData>
  <printOptions horizontalCentered="1"/>
  <pageMargins left="0.75" right="0.75" top="0.38" bottom="0.49" header="0" footer="0"/>
  <pageSetup scale="70" orientation="portrait" horizontalDpi="4294967294"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CB968-706F-4AF0-8372-031A4DC2981B}">
  <sheetPr>
    <tabColor rgb="FF00B0F0"/>
  </sheetPr>
  <dimension ref="A18:G71"/>
  <sheetViews>
    <sheetView topLeftCell="A10" workbookViewId="0">
      <selection activeCell="A18" sqref="A18:G18"/>
    </sheetView>
  </sheetViews>
  <sheetFormatPr baseColWidth="10" defaultColWidth="11.42578125" defaultRowHeight="15" x14ac:dyDescent="0.25"/>
  <cols>
    <col min="1" max="6" width="11.42578125" style="178"/>
    <col min="7" max="7" width="14.140625" style="178" customWidth="1"/>
    <col min="8" max="16384" width="11.42578125" style="178"/>
  </cols>
  <sheetData>
    <row r="18" spans="1:7" ht="99.75" customHeight="1" x14ac:dyDescent="0.7">
      <c r="A18" s="222" t="s">
        <v>94</v>
      </c>
      <c r="B18" s="222"/>
      <c r="C18" s="222"/>
      <c r="D18" s="222"/>
      <c r="E18" s="222"/>
      <c r="F18" s="222"/>
      <c r="G18" s="222"/>
    </row>
    <row r="20" spans="1:7" ht="46.5" x14ac:dyDescent="0.7">
      <c r="A20" s="223"/>
      <c r="B20" s="223"/>
      <c r="C20" s="223"/>
      <c r="D20" s="223"/>
      <c r="E20" s="223"/>
      <c r="F20" s="223"/>
      <c r="G20" s="223"/>
    </row>
    <row r="71" spans="2:2" x14ac:dyDescent="0.25">
      <c r="B71" s="179"/>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B37F4-5868-468B-8F87-9BDC33F9631C}">
  <sheetPr>
    <tabColor theme="9" tint="0.59999389629810485"/>
  </sheetPr>
  <dimension ref="A1:I71"/>
  <sheetViews>
    <sheetView showGridLines="0" defaultGridColor="0" colorId="60" workbookViewId="0">
      <selection activeCell="J10" sqref="J10"/>
    </sheetView>
  </sheetViews>
  <sheetFormatPr baseColWidth="10" defaultColWidth="11.42578125" defaultRowHeight="12.75" x14ac:dyDescent="0.2"/>
  <cols>
    <col min="1" max="1" width="56.140625" style="181" customWidth="1"/>
    <col min="2" max="2" width="10.5703125" style="181" bestFit="1" customWidth="1"/>
    <col min="3" max="3" width="11" style="181" bestFit="1" customWidth="1"/>
    <col min="4" max="4" width="9.140625" style="181" bestFit="1" customWidth="1"/>
    <col min="5" max="5" width="10.85546875" style="181" bestFit="1" customWidth="1"/>
    <col min="6" max="6" width="11.140625" style="181" bestFit="1" customWidth="1"/>
    <col min="7" max="7" width="11.42578125" style="181"/>
    <col min="8" max="8" width="11.140625" style="181" bestFit="1" customWidth="1"/>
    <col min="9" max="9" width="13.5703125" style="181" customWidth="1"/>
    <col min="10" max="16384" width="11.42578125" style="181"/>
  </cols>
  <sheetData>
    <row r="1" spans="1:9" x14ac:dyDescent="0.2">
      <c r="A1" s="180" t="s">
        <v>0</v>
      </c>
    </row>
    <row r="2" spans="1:9" x14ac:dyDescent="0.2">
      <c r="A2" s="180" t="s">
        <v>2</v>
      </c>
    </row>
    <row r="3" spans="1:9" x14ac:dyDescent="0.2">
      <c r="A3" s="180" t="s">
        <v>3</v>
      </c>
    </row>
    <row r="5" spans="1:9" x14ac:dyDescent="0.2">
      <c r="A5" s="224" t="s">
        <v>4</v>
      </c>
      <c r="B5" s="224"/>
      <c r="C5" s="224"/>
      <c r="D5" s="224"/>
      <c r="E5" s="224"/>
      <c r="F5" s="224"/>
      <c r="G5" s="224"/>
      <c r="H5" s="224"/>
    </row>
    <row r="6" spans="1:9" x14ac:dyDescent="0.2">
      <c r="A6" s="217" t="s">
        <v>461</v>
      </c>
      <c r="B6" s="217"/>
      <c r="C6" s="217"/>
      <c r="D6" s="217"/>
      <c r="E6" s="217"/>
      <c r="F6" s="217"/>
      <c r="G6" s="217"/>
      <c r="H6" s="217"/>
      <c r="I6" s="13"/>
    </row>
    <row r="7" spans="1:9" x14ac:dyDescent="0.2">
      <c r="A7" s="224">
        <v>2021</v>
      </c>
      <c r="B7" s="224"/>
      <c r="C7" s="224"/>
      <c r="D7" s="224"/>
      <c r="E7" s="224"/>
      <c r="F7" s="224"/>
      <c r="G7" s="224"/>
      <c r="H7" s="224"/>
    </row>
    <row r="8" spans="1:9" x14ac:dyDescent="0.2">
      <c r="A8" s="224" t="s">
        <v>6</v>
      </c>
      <c r="B8" s="224"/>
      <c r="C8" s="224"/>
      <c r="D8" s="224"/>
      <c r="E8" s="224"/>
      <c r="F8" s="224"/>
      <c r="G8" s="224"/>
      <c r="H8" s="224"/>
    </row>
    <row r="9" spans="1:9" ht="13.5" thickBot="1" x14ac:dyDescent="0.25"/>
    <row r="10" spans="1:9" ht="73.5" thickTop="1" thickBot="1" x14ac:dyDescent="0.25">
      <c r="A10" s="182" t="s">
        <v>1</v>
      </c>
      <c r="B10" s="182" t="s">
        <v>7</v>
      </c>
      <c r="C10" s="182" t="s">
        <v>40</v>
      </c>
      <c r="D10" s="182" t="s">
        <v>8</v>
      </c>
      <c r="E10" s="182" t="s">
        <v>9</v>
      </c>
      <c r="F10" s="182" t="s">
        <v>11</v>
      </c>
      <c r="G10" s="182" t="s">
        <v>10</v>
      </c>
      <c r="H10" s="182" t="s">
        <v>42</v>
      </c>
      <c r="I10" s="183"/>
    </row>
    <row r="11" spans="1:9" s="87" customFormat="1" ht="13.5" thickTop="1" x14ac:dyDescent="0.2">
      <c r="A11" s="184"/>
      <c r="B11" s="22"/>
      <c r="C11" s="22"/>
      <c r="D11" s="22"/>
      <c r="E11" s="22"/>
      <c r="F11" s="22"/>
      <c r="G11" s="22"/>
      <c r="H11" s="22"/>
      <c r="I11" s="29"/>
    </row>
    <row r="12" spans="1:9" s="23" customFormat="1" x14ac:dyDescent="0.2">
      <c r="A12" s="10" t="s">
        <v>46</v>
      </c>
      <c r="B12" s="11">
        <v>220998.29931472999</v>
      </c>
      <c r="C12" s="12">
        <v>67509.621816040002</v>
      </c>
      <c r="D12" s="11">
        <v>13490.15906235</v>
      </c>
      <c r="E12" s="11">
        <v>11361.93906832</v>
      </c>
      <c r="F12" s="11">
        <v>1899977.09972988</v>
      </c>
      <c r="G12" s="11">
        <v>39459.180541440001</v>
      </c>
      <c r="H12" s="22">
        <f>SUM(B12:G12)</f>
        <v>2252796.2995327599</v>
      </c>
      <c r="I12" s="22"/>
    </row>
    <row r="13" spans="1:9" s="23" customFormat="1" x14ac:dyDescent="0.2">
      <c r="A13" s="10" t="s">
        <v>47</v>
      </c>
      <c r="B13" s="11">
        <v>216493.11712276001</v>
      </c>
      <c r="C13" s="12">
        <v>67509.621816040002</v>
      </c>
      <c r="D13" s="11">
        <v>13490.15906235</v>
      </c>
      <c r="E13" s="11">
        <v>11361.93906832</v>
      </c>
      <c r="F13" s="11">
        <v>1899977.09972988</v>
      </c>
      <c r="G13" s="11">
        <v>39459.180541440001</v>
      </c>
      <c r="H13" s="22">
        <f t="shared" ref="H13:H69" si="0">SUM(B13:G13)</f>
        <v>2248291.1173407901</v>
      </c>
      <c r="I13" s="22"/>
    </row>
    <row r="14" spans="1:9" s="23" customFormat="1" x14ac:dyDescent="0.2">
      <c r="A14" s="10" t="s">
        <v>48</v>
      </c>
      <c r="B14" s="11">
        <v>212972.05724818999</v>
      </c>
      <c r="C14" s="12">
        <v>66657.517615570003</v>
      </c>
      <c r="D14" s="11">
        <v>13209.910866620001</v>
      </c>
      <c r="E14" s="11">
        <v>6328.3915238199997</v>
      </c>
      <c r="F14" s="11">
        <v>1899977.09972988</v>
      </c>
      <c r="G14" s="11">
        <v>37128.092051439999</v>
      </c>
      <c r="H14" s="22">
        <f t="shared" si="0"/>
        <v>2236273.0690355198</v>
      </c>
      <c r="I14" s="22"/>
    </row>
    <row r="15" spans="1:9" s="87" customFormat="1" x14ac:dyDescent="0.2">
      <c r="A15" s="4" t="s">
        <v>49</v>
      </c>
      <c r="B15" s="6">
        <v>79693.85668343</v>
      </c>
      <c r="C15" s="7">
        <v>39263.460531700002</v>
      </c>
      <c r="D15" s="6">
        <v>8746.8844108800004</v>
      </c>
      <c r="E15" s="6">
        <v>3642.9678076</v>
      </c>
      <c r="F15" s="6">
        <v>0</v>
      </c>
      <c r="G15" s="6">
        <v>22508.56693642</v>
      </c>
      <c r="H15" s="22">
        <f t="shared" si="0"/>
        <v>153855.73637002998</v>
      </c>
      <c r="I15" s="29"/>
    </row>
    <row r="16" spans="1:9" s="87" customFormat="1" x14ac:dyDescent="0.2">
      <c r="A16" s="4" t="s">
        <v>50</v>
      </c>
      <c r="B16" s="6">
        <v>10643.339505849999</v>
      </c>
      <c r="C16" s="7">
        <v>5228.3714829999999</v>
      </c>
      <c r="D16" s="6">
        <v>1400.84266551</v>
      </c>
      <c r="E16" s="6">
        <v>528.86850792999996</v>
      </c>
      <c r="F16" s="6">
        <v>0</v>
      </c>
      <c r="G16" s="6">
        <v>2954.250086</v>
      </c>
      <c r="H16" s="22">
        <f t="shared" si="0"/>
        <v>20755.67224829</v>
      </c>
      <c r="I16" s="29"/>
    </row>
    <row r="17" spans="1:9" s="87" customFormat="1" x14ac:dyDescent="0.2">
      <c r="A17" s="4" t="s">
        <v>51</v>
      </c>
      <c r="B17" s="6">
        <v>0</v>
      </c>
      <c r="C17" s="7">
        <v>0</v>
      </c>
      <c r="D17" s="6">
        <v>237.53275004</v>
      </c>
      <c r="E17" s="6">
        <v>40.993494050000002</v>
      </c>
      <c r="F17" s="6">
        <v>0</v>
      </c>
      <c r="G17" s="6">
        <v>0</v>
      </c>
      <c r="H17" s="22">
        <f t="shared" si="0"/>
        <v>278.52624408999998</v>
      </c>
      <c r="I17" s="29"/>
    </row>
    <row r="18" spans="1:9" s="87" customFormat="1" x14ac:dyDescent="0.2">
      <c r="A18" s="4" t="s">
        <v>52</v>
      </c>
      <c r="B18" s="6">
        <v>15383.133248849999</v>
      </c>
      <c r="C18" s="7">
        <v>5228.3714829999999</v>
      </c>
      <c r="D18" s="6">
        <v>1202.52758447</v>
      </c>
      <c r="E18" s="6">
        <v>499.73935688</v>
      </c>
      <c r="F18" s="6">
        <v>0</v>
      </c>
      <c r="G18" s="6">
        <v>2954.250086</v>
      </c>
      <c r="H18" s="22">
        <f t="shared" si="0"/>
        <v>25268.021759200001</v>
      </c>
      <c r="I18" s="29"/>
    </row>
    <row r="19" spans="1:9" s="87" customFormat="1" x14ac:dyDescent="0.2">
      <c r="A19" s="4" t="s">
        <v>53</v>
      </c>
      <c r="B19" s="6">
        <v>42369.984780439998</v>
      </c>
      <c r="C19" s="7">
        <v>17806.504865210001</v>
      </c>
      <c r="D19" s="6">
        <v>2365.41624022</v>
      </c>
      <c r="E19" s="6">
        <v>1614.6061460999999</v>
      </c>
      <c r="F19" s="6">
        <v>6947.0274750999997</v>
      </c>
      <c r="G19" s="6">
        <v>6575.8260564399998</v>
      </c>
      <c r="H19" s="22">
        <f t="shared" si="0"/>
        <v>77679.36556351</v>
      </c>
      <c r="I19" s="29"/>
    </row>
    <row r="20" spans="1:9" s="87" customFormat="1" x14ac:dyDescent="0.2">
      <c r="A20" s="10" t="s">
        <v>54</v>
      </c>
      <c r="B20" s="11">
        <v>0</v>
      </c>
      <c r="C20" s="12">
        <v>0</v>
      </c>
      <c r="D20" s="11">
        <v>0</v>
      </c>
      <c r="E20" s="11">
        <v>0</v>
      </c>
      <c r="F20" s="11">
        <v>1893030.07225478</v>
      </c>
      <c r="G20" s="11">
        <v>0</v>
      </c>
      <c r="H20" s="22">
        <f t="shared" si="0"/>
        <v>1893030.07225478</v>
      </c>
      <c r="I20" s="29"/>
    </row>
    <row r="21" spans="1:9" s="87" customFormat="1" x14ac:dyDescent="0.2">
      <c r="A21" s="10" t="s">
        <v>55</v>
      </c>
      <c r="B21" s="11">
        <v>0</v>
      </c>
      <c r="C21" s="12">
        <v>0</v>
      </c>
      <c r="D21" s="11">
        <v>0</v>
      </c>
      <c r="E21" s="11">
        <v>0</v>
      </c>
      <c r="F21" s="11">
        <v>1649557.81518321</v>
      </c>
      <c r="G21" s="11">
        <v>0</v>
      </c>
      <c r="H21" s="22">
        <f t="shared" si="0"/>
        <v>1649557.81518321</v>
      </c>
      <c r="I21" s="29"/>
    </row>
    <row r="22" spans="1:9" s="87" customFormat="1" x14ac:dyDescent="0.2">
      <c r="A22" s="4" t="s">
        <v>44</v>
      </c>
      <c r="B22" s="6">
        <v>0</v>
      </c>
      <c r="C22" s="7">
        <v>0</v>
      </c>
      <c r="D22" s="6">
        <v>0</v>
      </c>
      <c r="E22" s="6">
        <v>0</v>
      </c>
      <c r="F22" s="6">
        <v>0</v>
      </c>
      <c r="G22" s="6">
        <v>0</v>
      </c>
      <c r="H22" s="22">
        <f t="shared" si="0"/>
        <v>0</v>
      </c>
      <c r="I22" s="29"/>
    </row>
    <row r="23" spans="1:9" s="23" customFormat="1" x14ac:dyDescent="0.2">
      <c r="A23" s="4" t="s">
        <v>43</v>
      </c>
      <c r="B23" s="6">
        <v>0</v>
      </c>
      <c r="C23" s="7">
        <v>0</v>
      </c>
      <c r="D23" s="6">
        <v>0</v>
      </c>
      <c r="E23" s="6">
        <v>0</v>
      </c>
      <c r="F23" s="6">
        <v>0</v>
      </c>
      <c r="G23" s="6">
        <v>0</v>
      </c>
      <c r="H23" s="22">
        <f t="shared" si="0"/>
        <v>0</v>
      </c>
      <c r="I23" s="22"/>
    </row>
    <row r="24" spans="1:9" s="23" customFormat="1" x14ac:dyDescent="0.2">
      <c r="A24" s="4" t="s">
        <v>45</v>
      </c>
      <c r="B24" s="6">
        <v>0</v>
      </c>
      <c r="C24" s="7">
        <v>0</v>
      </c>
      <c r="D24" s="6">
        <v>0</v>
      </c>
      <c r="E24" s="6">
        <v>0</v>
      </c>
      <c r="F24" s="6">
        <v>1649557.81518321</v>
      </c>
      <c r="G24" s="6">
        <v>0</v>
      </c>
      <c r="H24" s="22">
        <f t="shared" si="0"/>
        <v>1649557.81518321</v>
      </c>
      <c r="I24" s="22"/>
    </row>
    <row r="25" spans="1:9" s="87" customFormat="1" x14ac:dyDescent="0.2">
      <c r="A25" s="4" t="s">
        <v>56</v>
      </c>
      <c r="B25" s="6">
        <v>0</v>
      </c>
      <c r="C25" s="7">
        <v>0</v>
      </c>
      <c r="D25" s="6">
        <v>0</v>
      </c>
      <c r="E25" s="6">
        <v>0</v>
      </c>
      <c r="F25" s="6">
        <v>243472.25707157</v>
      </c>
      <c r="G25" s="6">
        <v>0</v>
      </c>
      <c r="H25" s="22">
        <f t="shared" si="0"/>
        <v>243472.25707157</v>
      </c>
      <c r="I25" s="29"/>
    </row>
    <row r="26" spans="1:9" s="87" customFormat="1" x14ac:dyDescent="0.2">
      <c r="A26" s="10" t="s">
        <v>57</v>
      </c>
      <c r="B26" s="11">
        <v>80264.876278469994</v>
      </c>
      <c r="C26" s="12">
        <v>4359.1807356600002</v>
      </c>
      <c r="D26" s="11">
        <v>696.76755001000004</v>
      </c>
      <c r="E26" s="11">
        <v>541.94906218999995</v>
      </c>
      <c r="F26" s="11">
        <v>0</v>
      </c>
      <c r="G26" s="11">
        <v>5089.4489725800004</v>
      </c>
      <c r="H26" s="22">
        <f t="shared" si="0"/>
        <v>90952.222598909997</v>
      </c>
      <c r="I26" s="29"/>
    </row>
    <row r="27" spans="1:9" s="87" customFormat="1" x14ac:dyDescent="0.2">
      <c r="A27" s="4" t="s">
        <v>58</v>
      </c>
      <c r="B27" s="6">
        <v>46085.342534839998</v>
      </c>
      <c r="C27" s="7">
        <v>592.86082896000005</v>
      </c>
      <c r="D27" s="6">
        <v>73.954091169999998</v>
      </c>
      <c r="E27" s="6">
        <v>140.50895646999999</v>
      </c>
      <c r="F27" s="6">
        <v>0</v>
      </c>
      <c r="G27" s="6">
        <v>332.96911789000001</v>
      </c>
      <c r="H27" s="22">
        <f t="shared" si="0"/>
        <v>47225.635529330008</v>
      </c>
      <c r="I27" s="29"/>
    </row>
    <row r="28" spans="1:9" s="87" customFormat="1" x14ac:dyDescent="0.2">
      <c r="A28" s="4" t="s">
        <v>59</v>
      </c>
      <c r="B28" s="6">
        <v>0</v>
      </c>
      <c r="C28" s="7">
        <v>0</v>
      </c>
      <c r="D28" s="6">
        <v>0</v>
      </c>
      <c r="E28" s="6">
        <v>0</v>
      </c>
      <c r="F28" s="6">
        <v>0</v>
      </c>
      <c r="G28" s="6">
        <v>0</v>
      </c>
      <c r="H28" s="22">
        <f t="shared" si="0"/>
        <v>0</v>
      </c>
      <c r="I28" s="29"/>
    </row>
    <row r="29" spans="1:9" s="23" customFormat="1" x14ac:dyDescent="0.2">
      <c r="A29" s="4" t="s">
        <v>60</v>
      </c>
      <c r="B29" s="6">
        <v>0</v>
      </c>
      <c r="C29" s="7">
        <v>0</v>
      </c>
      <c r="D29" s="6">
        <v>0</v>
      </c>
      <c r="E29" s="6">
        <v>97.937257000000002</v>
      </c>
      <c r="F29" s="6">
        <v>0</v>
      </c>
      <c r="G29" s="6">
        <v>0</v>
      </c>
      <c r="H29" s="22">
        <f t="shared" si="0"/>
        <v>97.937257000000002</v>
      </c>
      <c r="I29" s="22"/>
    </row>
    <row r="30" spans="1:9" s="87" customFormat="1" x14ac:dyDescent="0.2">
      <c r="A30" s="4" t="s">
        <v>61</v>
      </c>
      <c r="B30" s="6">
        <v>0</v>
      </c>
      <c r="C30" s="7">
        <v>0</v>
      </c>
      <c r="D30" s="6">
        <v>0</v>
      </c>
      <c r="E30" s="6">
        <v>0</v>
      </c>
      <c r="F30" s="6">
        <v>0</v>
      </c>
      <c r="G30" s="6">
        <v>0</v>
      </c>
      <c r="H30" s="22">
        <f t="shared" si="0"/>
        <v>0</v>
      </c>
      <c r="I30" s="29"/>
    </row>
    <row r="31" spans="1:9" s="87" customFormat="1" x14ac:dyDescent="0.2">
      <c r="A31" s="4" t="s">
        <v>62</v>
      </c>
      <c r="B31" s="6">
        <v>0</v>
      </c>
      <c r="C31" s="7">
        <v>0</v>
      </c>
      <c r="D31" s="6">
        <v>0</v>
      </c>
      <c r="E31" s="6">
        <v>0</v>
      </c>
      <c r="F31" s="6">
        <v>0</v>
      </c>
      <c r="G31" s="6">
        <v>0</v>
      </c>
      <c r="H31" s="22">
        <f t="shared" si="0"/>
        <v>0</v>
      </c>
      <c r="I31" s="29"/>
    </row>
    <row r="32" spans="1:9" s="87" customFormat="1" x14ac:dyDescent="0.2">
      <c r="A32" s="4" t="s">
        <v>63</v>
      </c>
      <c r="B32" s="6">
        <v>0</v>
      </c>
      <c r="C32" s="7">
        <v>0</v>
      </c>
      <c r="D32" s="6">
        <v>0</v>
      </c>
      <c r="E32" s="6">
        <v>0</v>
      </c>
      <c r="F32" s="6">
        <v>0</v>
      </c>
      <c r="G32" s="6">
        <v>0</v>
      </c>
      <c r="H32" s="22">
        <f t="shared" si="0"/>
        <v>0</v>
      </c>
      <c r="I32" s="29"/>
    </row>
    <row r="33" spans="1:9" s="87" customFormat="1" x14ac:dyDescent="0.2">
      <c r="A33" s="4" t="s">
        <v>64</v>
      </c>
      <c r="B33" s="6">
        <v>0</v>
      </c>
      <c r="C33" s="7">
        <v>0</v>
      </c>
      <c r="D33" s="6">
        <v>0</v>
      </c>
      <c r="E33" s="6">
        <v>0</v>
      </c>
      <c r="F33" s="6">
        <v>0</v>
      </c>
      <c r="G33" s="6">
        <v>0</v>
      </c>
      <c r="H33" s="22">
        <f t="shared" si="0"/>
        <v>0</v>
      </c>
      <c r="I33" s="29"/>
    </row>
    <row r="34" spans="1:9" s="87" customFormat="1" x14ac:dyDescent="0.2">
      <c r="A34" s="4" t="s">
        <v>65</v>
      </c>
      <c r="B34" s="6">
        <v>0</v>
      </c>
      <c r="C34" s="7">
        <v>0</v>
      </c>
      <c r="D34" s="6">
        <v>0</v>
      </c>
      <c r="E34" s="6">
        <v>0</v>
      </c>
      <c r="F34" s="6">
        <v>0</v>
      </c>
      <c r="G34" s="6">
        <v>0</v>
      </c>
      <c r="H34" s="22">
        <f t="shared" si="0"/>
        <v>0</v>
      </c>
      <c r="I34" s="29"/>
    </row>
    <row r="35" spans="1:9" s="87" customFormat="1" x14ac:dyDescent="0.2">
      <c r="A35" s="4" t="s">
        <v>66</v>
      </c>
      <c r="B35" s="6">
        <v>0</v>
      </c>
      <c r="C35" s="7">
        <v>0</v>
      </c>
      <c r="D35" s="6">
        <v>0</v>
      </c>
      <c r="E35" s="6">
        <v>0</v>
      </c>
      <c r="F35" s="6">
        <v>0</v>
      </c>
      <c r="G35" s="6">
        <v>0</v>
      </c>
      <c r="H35" s="22">
        <f t="shared" si="0"/>
        <v>0</v>
      </c>
      <c r="I35" s="29"/>
    </row>
    <row r="36" spans="1:9" s="87" customFormat="1" x14ac:dyDescent="0.2">
      <c r="A36" s="4" t="s">
        <v>67</v>
      </c>
      <c r="B36" s="6">
        <v>0</v>
      </c>
      <c r="C36" s="7">
        <v>0</v>
      </c>
      <c r="D36" s="6">
        <v>0</v>
      </c>
      <c r="E36" s="6">
        <v>0</v>
      </c>
      <c r="F36" s="6">
        <v>0</v>
      </c>
      <c r="G36" s="6">
        <v>0</v>
      </c>
      <c r="H36" s="22">
        <f t="shared" si="0"/>
        <v>0</v>
      </c>
      <c r="I36" s="29"/>
    </row>
    <row r="37" spans="1:9" s="87" customFormat="1" x14ac:dyDescent="0.2">
      <c r="A37" s="4" t="s">
        <v>68</v>
      </c>
      <c r="B37" s="6">
        <v>0</v>
      </c>
      <c r="C37" s="7">
        <v>0</v>
      </c>
      <c r="D37" s="6">
        <v>0</v>
      </c>
      <c r="E37" s="6">
        <v>0</v>
      </c>
      <c r="F37" s="6">
        <v>0</v>
      </c>
      <c r="G37" s="6">
        <v>0</v>
      </c>
      <c r="H37" s="22">
        <f t="shared" si="0"/>
        <v>0</v>
      </c>
      <c r="I37" s="29"/>
    </row>
    <row r="38" spans="1:9" s="87" customFormat="1" x14ac:dyDescent="0.2">
      <c r="A38" s="4" t="s">
        <v>69</v>
      </c>
      <c r="B38" s="6">
        <v>44872.015908130001</v>
      </c>
      <c r="C38" s="7">
        <v>0</v>
      </c>
      <c r="D38" s="6">
        <v>0</v>
      </c>
      <c r="E38" s="6">
        <v>0.16590857000000001</v>
      </c>
      <c r="F38" s="6">
        <v>0</v>
      </c>
      <c r="G38" s="6">
        <v>0</v>
      </c>
      <c r="H38" s="22">
        <f t="shared" si="0"/>
        <v>44872.181816700002</v>
      </c>
      <c r="I38" s="29"/>
    </row>
    <row r="39" spans="1:9" s="87" customFormat="1" x14ac:dyDescent="0.2">
      <c r="A39" s="4" t="s">
        <v>70</v>
      </c>
      <c r="B39" s="6">
        <v>0</v>
      </c>
      <c r="C39" s="7">
        <v>0</v>
      </c>
      <c r="D39" s="6">
        <v>0</v>
      </c>
      <c r="E39" s="6">
        <v>0</v>
      </c>
      <c r="F39" s="6">
        <v>0</v>
      </c>
      <c r="G39" s="6">
        <v>0</v>
      </c>
      <c r="H39" s="22">
        <f t="shared" si="0"/>
        <v>0</v>
      </c>
      <c r="I39" s="29"/>
    </row>
    <row r="40" spans="1:9" s="87" customFormat="1" x14ac:dyDescent="0.2">
      <c r="A40" s="4" t="s">
        <v>71</v>
      </c>
      <c r="B40" s="6">
        <v>1750.5265404899999</v>
      </c>
      <c r="C40" s="7">
        <v>592.86082896000005</v>
      </c>
      <c r="D40" s="6">
        <v>73.954091169999998</v>
      </c>
      <c r="E40" s="6">
        <v>42.405791170000001</v>
      </c>
      <c r="F40" s="6">
        <v>0</v>
      </c>
      <c r="G40" s="6">
        <v>332.96911789000001</v>
      </c>
      <c r="H40" s="22">
        <f t="shared" si="0"/>
        <v>2792.7163696799998</v>
      </c>
      <c r="I40" s="29"/>
    </row>
    <row r="41" spans="1:9" s="87" customFormat="1" x14ac:dyDescent="0.2">
      <c r="A41" s="4" t="s">
        <v>72</v>
      </c>
      <c r="B41" s="6">
        <v>0</v>
      </c>
      <c r="C41" s="7">
        <v>0</v>
      </c>
      <c r="D41" s="6">
        <v>0</v>
      </c>
      <c r="E41" s="6">
        <v>0</v>
      </c>
      <c r="F41" s="6">
        <v>0</v>
      </c>
      <c r="G41" s="6">
        <v>0</v>
      </c>
      <c r="H41" s="22">
        <f t="shared" si="0"/>
        <v>0</v>
      </c>
      <c r="I41" s="29"/>
    </row>
    <row r="42" spans="1:9" s="87" customFormat="1" x14ac:dyDescent="0.2">
      <c r="A42" s="4" t="s">
        <v>73</v>
      </c>
      <c r="B42" s="6">
        <v>31088.730353980001</v>
      </c>
      <c r="C42" s="7">
        <v>3720.6054732100001</v>
      </c>
      <c r="D42" s="6">
        <v>621.89800170000001</v>
      </c>
      <c r="E42" s="6">
        <v>377.17714283999999</v>
      </c>
      <c r="F42" s="6">
        <v>0</v>
      </c>
      <c r="G42" s="6">
        <v>4733.2773046900002</v>
      </c>
      <c r="H42" s="22">
        <f t="shared" si="0"/>
        <v>40541.688276419998</v>
      </c>
      <c r="I42" s="29"/>
    </row>
    <row r="43" spans="1:9" s="23" customFormat="1" x14ac:dyDescent="0.2">
      <c r="A43" s="4" t="s">
        <v>74</v>
      </c>
      <c r="B43" s="6">
        <v>3090.8033896500001</v>
      </c>
      <c r="C43" s="7">
        <v>45.714433489999998</v>
      </c>
      <c r="D43" s="6">
        <v>0.91545714</v>
      </c>
      <c r="E43" s="6">
        <v>24.26296288</v>
      </c>
      <c r="F43" s="6">
        <v>0</v>
      </c>
      <c r="G43" s="6">
        <v>23.202549999999999</v>
      </c>
      <c r="H43" s="22">
        <f t="shared" si="0"/>
        <v>3184.89879316</v>
      </c>
      <c r="I43" s="22"/>
    </row>
    <row r="44" spans="1:9" s="23" customFormat="1" x14ac:dyDescent="0.2">
      <c r="A44" s="4" t="s">
        <v>75</v>
      </c>
      <c r="B44" s="6">
        <v>0</v>
      </c>
      <c r="C44" s="7">
        <v>0</v>
      </c>
      <c r="D44" s="6">
        <v>0</v>
      </c>
      <c r="E44" s="6">
        <v>0</v>
      </c>
      <c r="F44" s="6">
        <v>0</v>
      </c>
      <c r="G44" s="6">
        <v>0</v>
      </c>
      <c r="H44" s="22">
        <f t="shared" si="0"/>
        <v>0</v>
      </c>
      <c r="I44" s="22"/>
    </row>
    <row r="45" spans="1:9" s="87" customFormat="1" x14ac:dyDescent="0.2">
      <c r="A45" s="10" t="s">
        <v>76</v>
      </c>
      <c r="B45" s="11">
        <v>3521.0598745699999</v>
      </c>
      <c r="C45" s="12">
        <v>852.10420047000002</v>
      </c>
      <c r="D45" s="11">
        <v>280.24819573000002</v>
      </c>
      <c r="E45" s="11">
        <v>5033.5475445000002</v>
      </c>
      <c r="F45" s="11">
        <v>0</v>
      </c>
      <c r="G45" s="11">
        <v>2331.0884900000001</v>
      </c>
      <c r="H45" s="22">
        <f t="shared" si="0"/>
        <v>12018.04830527</v>
      </c>
      <c r="I45" s="29"/>
    </row>
    <row r="46" spans="1:9" s="87" customFormat="1" x14ac:dyDescent="0.2">
      <c r="A46" s="10" t="s">
        <v>77</v>
      </c>
      <c r="B46" s="11">
        <v>1089.4021412899999</v>
      </c>
      <c r="C46" s="12">
        <v>852.10420047000002</v>
      </c>
      <c r="D46" s="11">
        <v>280.24819573000002</v>
      </c>
      <c r="E46" s="11">
        <v>144.97504437000001</v>
      </c>
      <c r="F46" s="11">
        <v>0</v>
      </c>
      <c r="G46" s="11">
        <v>2331.0884900000001</v>
      </c>
      <c r="H46" s="22">
        <f t="shared" si="0"/>
        <v>4697.8180718599997</v>
      </c>
      <c r="I46" s="29"/>
    </row>
    <row r="47" spans="1:9" s="23" customFormat="1" x14ac:dyDescent="0.2">
      <c r="A47" s="4" t="s">
        <v>78</v>
      </c>
      <c r="B47" s="6">
        <v>867.40360549000002</v>
      </c>
      <c r="C47" s="7">
        <v>852.10420047000002</v>
      </c>
      <c r="D47" s="6">
        <v>280.24819573000002</v>
      </c>
      <c r="E47" s="6">
        <v>144.97504437000001</v>
      </c>
      <c r="F47" s="6">
        <v>0</v>
      </c>
      <c r="G47" s="6">
        <v>2331.0884900000001</v>
      </c>
      <c r="H47" s="22">
        <f t="shared" si="0"/>
        <v>4475.8195360600002</v>
      </c>
      <c r="I47" s="22"/>
    </row>
    <row r="48" spans="1:9" s="87" customFormat="1" x14ac:dyDescent="0.2">
      <c r="A48" s="4" t="s">
        <v>79</v>
      </c>
      <c r="B48" s="6">
        <v>221.99853580000001</v>
      </c>
      <c r="C48" s="7">
        <v>0</v>
      </c>
      <c r="D48" s="6">
        <v>0</v>
      </c>
      <c r="E48" s="6">
        <v>0</v>
      </c>
      <c r="F48" s="6">
        <v>0</v>
      </c>
      <c r="G48" s="6">
        <v>0</v>
      </c>
      <c r="H48" s="22">
        <f t="shared" si="0"/>
        <v>221.99853580000001</v>
      </c>
      <c r="I48" s="29"/>
    </row>
    <row r="49" spans="1:9" s="87" customFormat="1" x14ac:dyDescent="0.2">
      <c r="A49" s="10" t="s">
        <v>80</v>
      </c>
      <c r="B49" s="11">
        <v>0</v>
      </c>
      <c r="C49" s="12">
        <v>0</v>
      </c>
      <c r="D49" s="11">
        <v>0</v>
      </c>
      <c r="E49" s="11">
        <v>0</v>
      </c>
      <c r="F49" s="11">
        <v>0</v>
      </c>
      <c r="G49" s="11">
        <v>0</v>
      </c>
      <c r="H49" s="22">
        <f t="shared" si="0"/>
        <v>0</v>
      </c>
      <c r="I49" s="29"/>
    </row>
    <row r="50" spans="1:9" s="23" customFormat="1" x14ac:dyDescent="0.2">
      <c r="A50" s="4" t="s">
        <v>81</v>
      </c>
      <c r="B50" s="6">
        <v>0</v>
      </c>
      <c r="C50" s="7">
        <v>0</v>
      </c>
      <c r="D50" s="6">
        <v>0</v>
      </c>
      <c r="E50" s="6">
        <v>0</v>
      </c>
      <c r="F50" s="6">
        <v>0</v>
      </c>
      <c r="G50" s="6">
        <v>0</v>
      </c>
      <c r="H50" s="22">
        <f t="shared" si="0"/>
        <v>0</v>
      </c>
      <c r="I50" s="22"/>
    </row>
    <row r="51" spans="1:9" s="87" customFormat="1" x14ac:dyDescent="0.2">
      <c r="A51" s="4" t="s">
        <v>82</v>
      </c>
      <c r="B51" s="6">
        <v>0</v>
      </c>
      <c r="C51" s="7">
        <v>0</v>
      </c>
      <c r="D51" s="6">
        <v>0</v>
      </c>
      <c r="E51" s="6">
        <v>0</v>
      </c>
      <c r="F51" s="6">
        <v>0</v>
      </c>
      <c r="G51" s="6">
        <v>0</v>
      </c>
      <c r="H51" s="22">
        <f t="shared" si="0"/>
        <v>0</v>
      </c>
      <c r="I51" s="29"/>
    </row>
    <row r="52" spans="1:9" s="87" customFormat="1" x14ac:dyDescent="0.2">
      <c r="A52" s="10" t="s">
        <v>83</v>
      </c>
      <c r="B52" s="11">
        <v>2431.6577332799998</v>
      </c>
      <c r="C52" s="12">
        <v>0</v>
      </c>
      <c r="D52" s="11">
        <v>0</v>
      </c>
      <c r="E52" s="11">
        <v>4888.5725001299998</v>
      </c>
      <c r="F52" s="11">
        <v>0</v>
      </c>
      <c r="G52" s="11">
        <v>0</v>
      </c>
      <c r="H52" s="22">
        <f t="shared" si="0"/>
        <v>7320.2302334099995</v>
      </c>
      <c r="I52" s="29"/>
    </row>
    <row r="53" spans="1:9" s="87" customFormat="1" x14ac:dyDescent="0.2">
      <c r="A53" s="4" t="s">
        <v>58</v>
      </c>
      <c r="B53" s="6">
        <v>2431.6577332799998</v>
      </c>
      <c r="C53" s="7">
        <v>0</v>
      </c>
      <c r="D53" s="6">
        <v>0</v>
      </c>
      <c r="E53" s="6">
        <v>1.1498943100000001</v>
      </c>
      <c r="F53" s="6">
        <v>0</v>
      </c>
      <c r="G53" s="6">
        <v>0</v>
      </c>
      <c r="H53" s="22">
        <f t="shared" si="0"/>
        <v>2432.8076275899998</v>
      </c>
      <c r="I53" s="29"/>
    </row>
    <row r="54" spans="1:9" s="87" customFormat="1" x14ac:dyDescent="0.2">
      <c r="A54" s="4" t="s">
        <v>84</v>
      </c>
      <c r="B54" s="6">
        <v>0</v>
      </c>
      <c r="C54" s="7">
        <v>0</v>
      </c>
      <c r="D54" s="6">
        <v>0</v>
      </c>
      <c r="E54" s="6">
        <v>0</v>
      </c>
      <c r="F54" s="6">
        <v>0</v>
      </c>
      <c r="G54" s="6">
        <v>0</v>
      </c>
      <c r="H54" s="22">
        <f t="shared" si="0"/>
        <v>0</v>
      </c>
      <c r="I54" s="29"/>
    </row>
    <row r="55" spans="1:9" s="87" customFormat="1" x14ac:dyDescent="0.2">
      <c r="A55" s="4" t="s">
        <v>63</v>
      </c>
      <c r="B55" s="6">
        <v>0</v>
      </c>
      <c r="C55" s="7">
        <v>0</v>
      </c>
      <c r="D55" s="6">
        <v>0</v>
      </c>
      <c r="E55" s="6">
        <v>0</v>
      </c>
      <c r="F55" s="6">
        <v>0</v>
      </c>
      <c r="G55" s="6">
        <v>0</v>
      </c>
      <c r="H55" s="22">
        <f t="shared" si="0"/>
        <v>0</v>
      </c>
      <c r="I55" s="29"/>
    </row>
    <row r="56" spans="1:9" s="87" customFormat="1" x14ac:dyDescent="0.2">
      <c r="A56" s="4" t="s">
        <v>65</v>
      </c>
      <c r="B56" s="6">
        <v>0</v>
      </c>
      <c r="C56" s="7">
        <v>0</v>
      </c>
      <c r="D56" s="6">
        <v>0</v>
      </c>
      <c r="E56" s="6">
        <v>0</v>
      </c>
      <c r="F56" s="6">
        <v>0</v>
      </c>
      <c r="G56" s="6">
        <v>0</v>
      </c>
      <c r="H56" s="22">
        <f t="shared" si="0"/>
        <v>0</v>
      </c>
      <c r="I56" s="29"/>
    </row>
    <row r="57" spans="1:9" s="87" customFormat="1" x14ac:dyDescent="0.2">
      <c r="A57" s="4" t="s">
        <v>85</v>
      </c>
      <c r="B57" s="6">
        <v>0</v>
      </c>
      <c r="C57" s="7">
        <v>0</v>
      </c>
      <c r="D57" s="6">
        <v>0</v>
      </c>
      <c r="E57" s="6">
        <v>0</v>
      </c>
      <c r="F57" s="6">
        <v>0</v>
      </c>
      <c r="G57" s="6">
        <v>0</v>
      </c>
      <c r="H57" s="22">
        <f t="shared" si="0"/>
        <v>0</v>
      </c>
      <c r="I57" s="29"/>
    </row>
    <row r="58" spans="1:9" x14ac:dyDescent="0.2">
      <c r="A58" s="4" t="s">
        <v>86</v>
      </c>
      <c r="B58" s="6">
        <v>0</v>
      </c>
      <c r="C58" s="7">
        <v>0</v>
      </c>
      <c r="D58" s="6">
        <v>0</v>
      </c>
      <c r="E58" s="6">
        <v>0</v>
      </c>
      <c r="F58" s="6">
        <v>0</v>
      </c>
      <c r="G58" s="6">
        <v>0</v>
      </c>
      <c r="H58" s="22">
        <f t="shared" si="0"/>
        <v>0</v>
      </c>
    </row>
    <row r="59" spans="1:9" x14ac:dyDescent="0.2">
      <c r="A59" s="4" t="s">
        <v>67</v>
      </c>
      <c r="B59" s="6">
        <v>0</v>
      </c>
      <c r="C59" s="7">
        <v>0</v>
      </c>
      <c r="D59" s="6">
        <v>0</v>
      </c>
      <c r="E59" s="6">
        <v>0</v>
      </c>
      <c r="F59" s="6">
        <v>0</v>
      </c>
      <c r="G59" s="6">
        <v>0</v>
      </c>
      <c r="H59" s="22">
        <f t="shared" si="0"/>
        <v>0</v>
      </c>
    </row>
    <row r="60" spans="1:9" x14ac:dyDescent="0.2">
      <c r="A60" s="4" t="s">
        <v>87</v>
      </c>
      <c r="B60" s="6">
        <v>0</v>
      </c>
      <c r="C60" s="7">
        <v>0</v>
      </c>
      <c r="D60" s="6">
        <v>0</v>
      </c>
      <c r="E60" s="6">
        <v>0</v>
      </c>
      <c r="F60" s="6">
        <v>0</v>
      </c>
      <c r="G60" s="6">
        <v>0</v>
      </c>
      <c r="H60" s="22">
        <f t="shared" si="0"/>
        <v>0</v>
      </c>
    </row>
    <row r="61" spans="1:9" x14ac:dyDescent="0.2">
      <c r="A61" s="4" t="s">
        <v>69</v>
      </c>
      <c r="B61" s="6">
        <v>2431.6577332799998</v>
      </c>
      <c r="C61" s="7">
        <v>0</v>
      </c>
      <c r="D61" s="6">
        <v>0</v>
      </c>
      <c r="E61" s="6">
        <v>0</v>
      </c>
      <c r="F61" s="6">
        <v>0</v>
      </c>
      <c r="G61" s="6">
        <v>0</v>
      </c>
      <c r="H61" s="22">
        <f t="shared" si="0"/>
        <v>2431.6577332799998</v>
      </c>
    </row>
    <row r="62" spans="1:9" x14ac:dyDescent="0.2">
      <c r="A62" s="4" t="s">
        <v>71</v>
      </c>
      <c r="B62" s="6">
        <v>0</v>
      </c>
      <c r="C62" s="7">
        <v>0</v>
      </c>
      <c r="D62" s="6">
        <v>0</v>
      </c>
      <c r="E62" s="6">
        <v>1.1498943100000001</v>
      </c>
      <c r="F62" s="6">
        <v>0</v>
      </c>
      <c r="G62" s="6">
        <v>0</v>
      </c>
      <c r="H62" s="22">
        <f t="shared" si="0"/>
        <v>1.1498943100000001</v>
      </c>
    </row>
    <row r="63" spans="1:9" x14ac:dyDescent="0.2">
      <c r="A63" s="4" t="s">
        <v>72</v>
      </c>
      <c r="B63" s="6">
        <v>0</v>
      </c>
      <c r="C63" s="7">
        <v>0</v>
      </c>
      <c r="D63" s="6">
        <v>0</v>
      </c>
      <c r="E63" s="6">
        <v>0</v>
      </c>
      <c r="F63" s="6">
        <v>0</v>
      </c>
      <c r="G63" s="6">
        <v>0</v>
      </c>
      <c r="H63" s="22">
        <f t="shared" si="0"/>
        <v>0</v>
      </c>
    </row>
    <row r="64" spans="1:9" x14ac:dyDescent="0.2">
      <c r="A64" s="4" t="s">
        <v>88</v>
      </c>
      <c r="B64" s="6">
        <v>0</v>
      </c>
      <c r="C64" s="7">
        <v>0</v>
      </c>
      <c r="D64" s="6">
        <v>0</v>
      </c>
      <c r="E64" s="6">
        <v>0</v>
      </c>
      <c r="F64" s="6">
        <v>0</v>
      </c>
      <c r="G64" s="6">
        <v>0</v>
      </c>
      <c r="H64" s="22">
        <f t="shared" si="0"/>
        <v>0</v>
      </c>
    </row>
    <row r="65" spans="1:8" x14ac:dyDescent="0.2">
      <c r="A65" s="4" t="s">
        <v>73</v>
      </c>
      <c r="B65" s="6">
        <v>0</v>
      </c>
      <c r="C65" s="7">
        <v>0</v>
      </c>
      <c r="D65" s="6">
        <v>0</v>
      </c>
      <c r="E65" s="6">
        <v>4887.4226058200002</v>
      </c>
      <c r="F65" s="6">
        <v>0</v>
      </c>
      <c r="G65" s="6">
        <v>0</v>
      </c>
      <c r="H65" s="22">
        <f t="shared" si="0"/>
        <v>4887.4226058200002</v>
      </c>
    </row>
    <row r="66" spans="1:8" x14ac:dyDescent="0.2">
      <c r="A66" s="4" t="s">
        <v>74</v>
      </c>
      <c r="B66" s="6">
        <v>0</v>
      </c>
      <c r="C66" s="7">
        <v>0</v>
      </c>
      <c r="D66" s="6">
        <v>0</v>
      </c>
      <c r="E66" s="6">
        <v>0</v>
      </c>
      <c r="F66" s="6">
        <v>0</v>
      </c>
      <c r="G66" s="6">
        <v>0</v>
      </c>
      <c r="H66" s="22">
        <f t="shared" si="0"/>
        <v>0</v>
      </c>
    </row>
    <row r="67" spans="1:8" x14ac:dyDescent="0.2">
      <c r="A67" s="10" t="s">
        <v>89</v>
      </c>
      <c r="B67" s="11">
        <v>4505.1821919699996</v>
      </c>
      <c r="C67" s="12">
        <v>0</v>
      </c>
      <c r="D67" s="11">
        <v>0</v>
      </c>
      <c r="E67" s="11">
        <v>0</v>
      </c>
      <c r="F67" s="11">
        <v>0</v>
      </c>
      <c r="G67" s="11">
        <v>0</v>
      </c>
      <c r="H67" s="22">
        <f t="shared" si="0"/>
        <v>4505.1821919699996</v>
      </c>
    </row>
    <row r="68" spans="1:8" x14ac:dyDescent="0.2">
      <c r="A68" s="4" t="s">
        <v>90</v>
      </c>
      <c r="B68" s="6">
        <v>4505.1821919699996</v>
      </c>
      <c r="C68" s="7">
        <v>0</v>
      </c>
      <c r="D68" s="6">
        <v>0</v>
      </c>
      <c r="E68" s="6">
        <v>0</v>
      </c>
      <c r="F68" s="6">
        <v>0</v>
      </c>
      <c r="G68" s="6">
        <v>0</v>
      </c>
      <c r="H68" s="22">
        <f t="shared" si="0"/>
        <v>4505.1821919699996</v>
      </c>
    </row>
    <row r="69" spans="1:8" x14ac:dyDescent="0.2">
      <c r="A69" s="4" t="s">
        <v>91</v>
      </c>
      <c r="B69" s="6">
        <v>0</v>
      </c>
      <c r="C69" s="7">
        <v>0</v>
      </c>
      <c r="D69" s="6">
        <v>0</v>
      </c>
      <c r="E69" s="6">
        <v>0</v>
      </c>
      <c r="F69" s="6">
        <v>0</v>
      </c>
      <c r="G69" s="6">
        <v>0</v>
      </c>
      <c r="H69" s="22">
        <f t="shared" si="0"/>
        <v>0</v>
      </c>
    </row>
    <row r="70" spans="1:8" ht="13.5" thickBot="1" x14ac:dyDescent="0.25">
      <c r="B70" s="5"/>
      <c r="C70" s="5"/>
      <c r="D70" s="5"/>
      <c r="E70" s="5"/>
      <c r="F70" s="5"/>
      <c r="G70" s="5"/>
    </row>
    <row r="71" spans="1:8" ht="13.5" thickTop="1" x14ac:dyDescent="0.2"/>
  </sheetData>
  <mergeCells count="4">
    <mergeCell ref="A5:H5"/>
    <mergeCell ref="A6:H6"/>
    <mergeCell ref="A7:H7"/>
    <mergeCell ref="A8:H8"/>
  </mergeCells>
  <printOptions horizontalCentered="1"/>
  <pageMargins left="0.74803149606299213" right="0.74803149606299213" top="0.39370078740157483" bottom="0.47244094488188981" header="0" footer="0"/>
  <pageSetup scale="65" orientation="portrait" horizontalDpi="4294967294"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398FB46B7B4B24895A7B8ED896F7C22" ma:contentTypeVersion="2" ma:contentTypeDescription="Crear nuevo documento." ma:contentTypeScope="" ma:versionID="a424c7bd31228afd92e6ff6d122f4711">
  <xsd:schema xmlns:xsd="http://www.w3.org/2001/XMLSchema" xmlns:xs="http://www.w3.org/2001/XMLSchema" xmlns:p="http://schemas.microsoft.com/office/2006/metadata/properties" xmlns:ns2="243646de-0788-4da8-b95e-8187aa83801d" targetNamespace="http://schemas.microsoft.com/office/2006/metadata/properties" ma:root="true" ma:fieldsID="1ff2afd5f8b0642f8a85352e1039c19e" ns2:_="">
    <xsd:import namespace="243646de-0788-4da8-b95e-8187aa83801d"/>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3646de-0788-4da8-b95e-8187aa8380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02B860-1249-4FEF-946A-D01BE1BBF837}">
  <ds:schemaRefs>
    <ds:schemaRef ds:uri="http://www.w3.org/XML/1998/namespace"/>
    <ds:schemaRef ds:uri="http://schemas.microsoft.com/office/2006/documentManagement/types"/>
    <ds:schemaRef ds:uri="c8c521c1-af9b-487f-95a1-cfb00b773e44"/>
    <ds:schemaRef ds:uri="http://purl.org/dc/dcmitype/"/>
    <ds:schemaRef ds:uri="http://schemas.microsoft.com/office/infopath/2007/PartnerControls"/>
    <ds:schemaRef ds:uri="http://schemas.microsoft.com/office/2006/metadata/properties"/>
    <ds:schemaRef ds:uri="http://purl.org/dc/elements/1.1/"/>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7638C587-6368-4648-9B45-023B50C51D9A}"/>
</file>

<file path=customXml/itemProps3.xml><?xml version="1.0" encoding="utf-8"?>
<ds:datastoreItem xmlns:ds="http://schemas.openxmlformats.org/officeDocument/2006/customXml" ds:itemID="{30F068DD-06BE-4AC3-94CA-375285D65D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60</vt:i4>
      </vt:variant>
      <vt:variant>
        <vt:lpstr>Rangos con nombre</vt:lpstr>
      </vt:variant>
      <vt:variant>
        <vt:i4>281</vt:i4>
      </vt:variant>
    </vt:vector>
  </HeadingPairs>
  <TitlesOfParts>
    <vt:vector size="341" baseType="lpstr">
      <vt:lpstr>Portada</vt:lpstr>
      <vt:lpstr>Entidades</vt:lpstr>
      <vt:lpstr>Histórico</vt:lpstr>
      <vt:lpstr>Histórico (sin diferencial)</vt:lpstr>
      <vt:lpstr>CONSOLIDADO</vt:lpstr>
      <vt:lpstr>Funcional Total</vt:lpstr>
      <vt:lpstr>Funcional entidades</vt:lpstr>
      <vt:lpstr>Portada 1</vt:lpstr>
      <vt:lpstr>1-SER.PUB.GENER.</vt:lpstr>
      <vt:lpstr>1.1-Asuntos financie.</vt:lpstr>
      <vt:lpstr>1.2-Asuntos Legisl.</vt:lpstr>
      <vt:lpstr>1.3-Servicios Gener.</vt:lpstr>
      <vt:lpstr>1.4-Inv y D.R  con SPG</vt:lpstr>
      <vt:lpstr>1.5-Transac. Deuda Pública</vt:lpstr>
      <vt:lpstr>1.6-Servicios Electo.</vt:lpstr>
      <vt:lpstr>Portada 2</vt:lpstr>
      <vt:lpstr>2- Orden Públ. y Segur.</vt:lpstr>
      <vt:lpstr>2.2-Justicia</vt:lpstr>
      <vt:lpstr>2.4-Protec. Incen y Ot Event</vt:lpstr>
      <vt:lpstr>2.5-Ord Púb y Seg No Espe.</vt:lpstr>
      <vt:lpstr>Portada 3</vt:lpstr>
      <vt:lpstr>3-Asuntos Económicos</vt:lpstr>
      <vt:lpstr>3.1- Asun.Econ, Com.y Laboral</vt:lpstr>
      <vt:lpstr>3.2-Agr, Gan, Silvi, Pes y Caza</vt:lpstr>
      <vt:lpstr>3.3-Combust y Energía</vt:lpstr>
      <vt:lpstr>3.5-Transporte</vt:lpstr>
      <vt:lpstr>3.6-Comunic.</vt:lpstr>
      <vt:lpstr>3.7-Turis. y Otras Indu.</vt:lpstr>
      <vt:lpstr>3.8-Asuntos Econ No Especi.</vt:lpstr>
      <vt:lpstr>Portada 4</vt:lpstr>
      <vt:lpstr>4- Protec. Medio Ambiente </vt:lpstr>
      <vt:lpstr>4.2-Prot Medio Amb No Espec.</vt:lpstr>
      <vt:lpstr>Portada 5</vt:lpstr>
      <vt:lpstr>5-Vivie.y Ot. Serv Comunit</vt:lpstr>
      <vt:lpstr>5.1-Urbanización</vt:lpstr>
      <vt:lpstr>5.2-Desarrollo Comunitario</vt:lpstr>
      <vt:lpstr>5.3-Abastec. de Agua</vt:lpstr>
      <vt:lpstr>5.4-Viv y Ot. Serv Com No Espec</vt:lpstr>
      <vt:lpstr>Portada 6</vt:lpstr>
      <vt:lpstr>6- Salud</vt:lpstr>
      <vt:lpstr>6.1-Servi. Hospit</vt:lpstr>
      <vt:lpstr>6.2-Servi. Salud Pública</vt:lpstr>
      <vt:lpstr>6.4-Serv Salud No Espec.</vt:lpstr>
      <vt:lpstr>Portada 7</vt:lpstr>
      <vt:lpstr>7-Serv Rec, Dep, Cul y Relig.</vt:lpstr>
      <vt:lpstr>7.1-Serv Recre. y Deport.</vt:lpstr>
      <vt:lpstr>7.2-Servicios Culturales</vt:lpstr>
      <vt:lpstr>7.3-Serv.Edit, Radio y Telev.</vt:lpstr>
      <vt:lpstr>Portada 8</vt:lpstr>
      <vt:lpstr>8-Educación</vt:lpstr>
      <vt:lpstr>8.2-Ense. PostSec No Terc o Par</vt:lpstr>
      <vt:lpstr>8.3-Ense.Tercia o Universit</vt:lpstr>
      <vt:lpstr>8.4-Ens No Atrib a Nin. Nivel</vt:lpstr>
      <vt:lpstr>8.5-Ense. No Especif.</vt:lpstr>
      <vt:lpstr>Portada 9</vt:lpstr>
      <vt:lpstr>9-Protección Social</vt:lpstr>
      <vt:lpstr>9.1-Pensiones</vt:lpstr>
      <vt:lpstr>9.2-Ayuda a Familias</vt:lpstr>
      <vt:lpstr>9.3-Exc Social No Espec.</vt:lpstr>
      <vt:lpstr>9.4-Protec.Social No Especi.</vt:lpstr>
      <vt:lpstr>'1.1-Asuntos financie.'!Agrupamiento</vt:lpstr>
      <vt:lpstr>'1.3-Servicios Gener.'!Agrupamiento</vt:lpstr>
      <vt:lpstr>'1.4-Inv y D.R  con SPG'!Agrupamiento</vt:lpstr>
      <vt:lpstr>'1-SER.PUB.GENER.'!Agrupamiento</vt:lpstr>
      <vt:lpstr>'3.1- Asun.Econ, Com.y Laboral'!Agrupamiento</vt:lpstr>
      <vt:lpstr>'3.3-Combust y Energía'!Agrupamiento</vt:lpstr>
      <vt:lpstr>'3.6-Comunic.'!Agrupamiento</vt:lpstr>
      <vt:lpstr>'3.7-Turis. y Otras Indu.'!Agrupamiento</vt:lpstr>
      <vt:lpstr>'3.8-Asuntos Econ No Especi.'!Agrupamiento</vt:lpstr>
      <vt:lpstr>'3-Asuntos Económicos'!Agrupamiento</vt:lpstr>
      <vt:lpstr>'4- Protec. Medio Ambiente '!Agrupamiento</vt:lpstr>
      <vt:lpstr>'4.2-Prot Medio Amb No Espec.'!Agrupamiento</vt:lpstr>
      <vt:lpstr>'5.1-Urbanización'!Agrupamiento</vt:lpstr>
      <vt:lpstr>'5.2-Desarrollo Comunitario'!Agrupamiento</vt:lpstr>
      <vt:lpstr>'5.3-Abastec. de Agua'!Agrupamiento</vt:lpstr>
      <vt:lpstr>'5.4-Viv y Ot. Serv Com No Espec'!Agrupamiento</vt:lpstr>
      <vt:lpstr>'5-Vivie.y Ot. Serv Comunit'!Agrupamiento</vt:lpstr>
      <vt:lpstr>'6- Salud'!Agrupamiento</vt:lpstr>
      <vt:lpstr>'6.1-Servi. Hospit'!Agrupamiento</vt:lpstr>
      <vt:lpstr>'6.2-Servi. Salud Pública'!Agrupamiento</vt:lpstr>
      <vt:lpstr>'6.4-Serv Salud No Espec.'!Agrupamiento</vt:lpstr>
      <vt:lpstr>'7.1-Serv Recre. y Deport.'!Agrupamiento</vt:lpstr>
      <vt:lpstr>'7.3-Serv.Edit, Radio y Telev.'!Agrupamiento</vt:lpstr>
      <vt:lpstr>'7-Serv Rec, Dep, Cul y Relig.'!Agrupamiento</vt:lpstr>
      <vt:lpstr>'8.2-Ense. PostSec No Terc o Par'!Agrupamiento</vt:lpstr>
      <vt:lpstr>'8.3-Ense.Tercia o Universit'!Agrupamiento</vt:lpstr>
      <vt:lpstr>'8.4-Ens No Atrib a Nin. Nivel'!Agrupamiento</vt:lpstr>
      <vt:lpstr>'8.5-Ense. No Especif.'!Agrupamiento</vt:lpstr>
      <vt:lpstr>'8-Educación'!Agrupamiento</vt:lpstr>
      <vt:lpstr>'9.1-Pensiones'!Agrupamiento</vt:lpstr>
      <vt:lpstr>'9.2-Ayuda a Familias'!Agrupamiento</vt:lpstr>
      <vt:lpstr>'9.3-Exc Social No Espec.'!Agrupamiento</vt:lpstr>
      <vt:lpstr>'9.4-Protec.Social No Especi.'!Agrupamiento</vt:lpstr>
      <vt:lpstr>'9-Protección Social'!Agrupamiento</vt:lpstr>
      <vt:lpstr>'Funcional entidades'!Agrupamiento</vt:lpstr>
      <vt:lpstr>'Funcional Total'!Agrupamiento</vt:lpstr>
      <vt:lpstr>Agrupamiento</vt:lpstr>
      <vt:lpstr>'1.1-Asuntos financie.'!Anno</vt:lpstr>
      <vt:lpstr>'1.3-Servicios Gener.'!Anno</vt:lpstr>
      <vt:lpstr>'1.4-Inv y D.R  con SPG'!Anno</vt:lpstr>
      <vt:lpstr>'1-SER.PUB.GENER.'!Anno</vt:lpstr>
      <vt:lpstr>'3.1- Asun.Econ, Com.y Laboral'!Anno</vt:lpstr>
      <vt:lpstr>'3.3-Combust y Energía'!Anno</vt:lpstr>
      <vt:lpstr>'3.6-Comunic.'!Anno</vt:lpstr>
      <vt:lpstr>'3.7-Turis. y Otras Indu.'!Anno</vt:lpstr>
      <vt:lpstr>'3.8-Asuntos Econ No Especi.'!Anno</vt:lpstr>
      <vt:lpstr>'3-Asuntos Económicos'!Anno</vt:lpstr>
      <vt:lpstr>'4- Protec. Medio Ambiente '!Anno</vt:lpstr>
      <vt:lpstr>'4.2-Prot Medio Amb No Espec.'!Anno</vt:lpstr>
      <vt:lpstr>'5.1-Urbanización'!Anno</vt:lpstr>
      <vt:lpstr>'5.2-Desarrollo Comunitario'!Anno</vt:lpstr>
      <vt:lpstr>'5.3-Abastec. de Agua'!Anno</vt:lpstr>
      <vt:lpstr>'5.4-Viv y Ot. Serv Com No Espec'!Anno</vt:lpstr>
      <vt:lpstr>'5-Vivie.y Ot. Serv Comunit'!Anno</vt:lpstr>
      <vt:lpstr>'6- Salud'!Anno</vt:lpstr>
      <vt:lpstr>'6.1-Servi. Hospit'!Anno</vt:lpstr>
      <vt:lpstr>'6.2-Servi. Salud Pública'!Anno</vt:lpstr>
      <vt:lpstr>'6.4-Serv Salud No Espec.'!Anno</vt:lpstr>
      <vt:lpstr>'7.1-Serv Recre. y Deport.'!Anno</vt:lpstr>
      <vt:lpstr>'7.3-Serv.Edit, Radio y Telev.'!Anno</vt:lpstr>
      <vt:lpstr>'7-Serv Rec, Dep, Cul y Relig.'!Anno</vt:lpstr>
      <vt:lpstr>'8.2-Ense. PostSec No Terc o Par'!Anno</vt:lpstr>
      <vt:lpstr>'8.3-Ense.Tercia o Universit'!Anno</vt:lpstr>
      <vt:lpstr>'8.4-Ens No Atrib a Nin. Nivel'!Anno</vt:lpstr>
      <vt:lpstr>'8.5-Ense. No Especif.'!Anno</vt:lpstr>
      <vt:lpstr>'8-Educación'!Anno</vt:lpstr>
      <vt:lpstr>'9.1-Pensiones'!Anno</vt:lpstr>
      <vt:lpstr>'9.2-Ayuda a Familias'!Anno</vt:lpstr>
      <vt:lpstr>'9.3-Exc Social No Espec.'!Anno</vt:lpstr>
      <vt:lpstr>'9.4-Protec.Social No Especi.'!Anno</vt:lpstr>
      <vt:lpstr>'9-Protección Social'!Anno</vt:lpstr>
      <vt:lpstr>'Funcional entidades'!Anno</vt:lpstr>
      <vt:lpstr>'Funcional Total'!Anno</vt:lpstr>
      <vt:lpstr>Anno</vt:lpstr>
      <vt:lpstr>'3.2-Agr, Gan, Silvi, Pes y Caza'!Área_de_impresión</vt:lpstr>
      <vt:lpstr>'3.3-Combust y Energía'!Área_de_impresión</vt:lpstr>
      <vt:lpstr>'6.2-Servi. Salud Pública'!Área_de_impresión</vt:lpstr>
      <vt:lpstr>'7-Serv Rec, Dep, Cul y Relig.'!Área_de_impresión</vt:lpstr>
      <vt:lpstr>'8.3-Ense.Tercia o Universit'!Área_de_impresión</vt:lpstr>
      <vt:lpstr>'9-Protección Social'!Área_de_impresión</vt:lpstr>
      <vt:lpstr>Entidades!Área_de_impresión</vt:lpstr>
      <vt:lpstr>'Funcional Total'!Área_de_impresión</vt:lpstr>
      <vt:lpstr>Histórico!Área_de_impresión</vt:lpstr>
      <vt:lpstr>'Histórico (sin diferencial)'!Área_de_impresión</vt:lpstr>
      <vt:lpstr>'1.1-Asuntos financie.'!DETALLE</vt:lpstr>
      <vt:lpstr>'1.3-Servicios Gener.'!DETALLE</vt:lpstr>
      <vt:lpstr>'1.4-Inv y D.R  con SPG'!DETALLE</vt:lpstr>
      <vt:lpstr>'1-SER.PUB.GENER.'!DETALLE</vt:lpstr>
      <vt:lpstr>'3.3-Combust y Energía'!DETALLE</vt:lpstr>
      <vt:lpstr>'3.8-Asuntos Econ No Especi.'!DETALLE</vt:lpstr>
      <vt:lpstr>'5.1-Urbanización'!DETALLE</vt:lpstr>
      <vt:lpstr>'5.3-Abastec. de Agua'!DETALLE</vt:lpstr>
      <vt:lpstr>'5.4-Viv y Ot. Serv Com No Espec'!DETALLE</vt:lpstr>
      <vt:lpstr>'5-Vivie.y Ot. Serv Comunit'!DETALLE</vt:lpstr>
      <vt:lpstr>'6- Salud'!DETALLE</vt:lpstr>
      <vt:lpstr>'6.1-Servi. Hospit'!DETALLE</vt:lpstr>
      <vt:lpstr>'6.2-Servi. Salud Pública'!DETALLE</vt:lpstr>
      <vt:lpstr>'6.4-Serv Salud No Espec.'!DETALLE</vt:lpstr>
      <vt:lpstr>'7.1-Serv Recre. y Deport.'!DETALLE</vt:lpstr>
      <vt:lpstr>'7.2-Servicios Culturales'!DETALLE</vt:lpstr>
      <vt:lpstr>'8.3-Ense.Tercia o Universit'!DETALLE</vt:lpstr>
      <vt:lpstr>'8.5-Ense. No Especif.'!DETALLE</vt:lpstr>
      <vt:lpstr>'8-Educación'!DETALLE</vt:lpstr>
      <vt:lpstr>'9.1-Pensiones'!DETALLE</vt:lpstr>
      <vt:lpstr>'9-Protección Social'!DETALLE</vt:lpstr>
      <vt:lpstr>'Funcional entidades'!DETALLE</vt:lpstr>
      <vt:lpstr>'Funcional Total'!DETALLE</vt:lpstr>
      <vt:lpstr>DETALLE</vt:lpstr>
      <vt:lpstr>'1.1-Asuntos financie.'!Detalle0</vt:lpstr>
      <vt:lpstr>'1.3-Servicios Gener.'!Detalle0</vt:lpstr>
      <vt:lpstr>'1.4-Inv y D.R  con SPG'!Detalle0</vt:lpstr>
      <vt:lpstr>'1-SER.PUB.GENER.'!Detalle0</vt:lpstr>
      <vt:lpstr>'3.3-Combust y Energía'!Detalle0</vt:lpstr>
      <vt:lpstr>'3.8-Asuntos Econ No Especi.'!Detalle0</vt:lpstr>
      <vt:lpstr>'5.1-Urbanización'!Detalle0</vt:lpstr>
      <vt:lpstr>'5.3-Abastec. de Agua'!Detalle0</vt:lpstr>
      <vt:lpstr>'5.4-Viv y Ot. Serv Com No Espec'!Detalle0</vt:lpstr>
      <vt:lpstr>'5-Vivie.y Ot. Serv Comunit'!Detalle0</vt:lpstr>
      <vt:lpstr>'6- Salud'!Detalle0</vt:lpstr>
      <vt:lpstr>'6.1-Servi. Hospit'!Detalle0</vt:lpstr>
      <vt:lpstr>'6.2-Servi. Salud Pública'!Detalle0</vt:lpstr>
      <vt:lpstr>'6.4-Serv Salud No Espec.'!Detalle0</vt:lpstr>
      <vt:lpstr>'7.1-Serv Recre. y Deport.'!Detalle0</vt:lpstr>
      <vt:lpstr>'7.2-Servicios Culturales'!Detalle0</vt:lpstr>
      <vt:lpstr>'8.3-Ense.Tercia o Universit'!Detalle0</vt:lpstr>
      <vt:lpstr>'8.5-Ense. No Especif.'!Detalle0</vt:lpstr>
      <vt:lpstr>'8-Educación'!Detalle0</vt:lpstr>
      <vt:lpstr>'9.1-Pensiones'!Detalle0</vt:lpstr>
      <vt:lpstr>'9-Protección Social'!Detalle0</vt:lpstr>
      <vt:lpstr>'Funcional entidades'!Detalle0</vt:lpstr>
      <vt:lpstr>Detalle0</vt:lpstr>
      <vt:lpstr>'1.1-Asuntos financie.'!FORMATO_ABAJO</vt:lpstr>
      <vt:lpstr>'1.3-Servicios Gener.'!FORMATO_ABAJO</vt:lpstr>
      <vt:lpstr>'1.4-Inv y D.R  con SPG'!FORMATO_ABAJO</vt:lpstr>
      <vt:lpstr>'3.2-Agr, Gan, Silvi, Pes y Caza'!FORMATO_ABAJO</vt:lpstr>
      <vt:lpstr>'3.3-Combust y Energía'!FORMATO_ABAJO</vt:lpstr>
      <vt:lpstr>'3.8-Asuntos Econ No Especi.'!FORMATO_ABAJO</vt:lpstr>
      <vt:lpstr>'5.1-Urbanización'!FORMATO_ABAJO</vt:lpstr>
      <vt:lpstr>'5.3-Abastec. de Agua'!FORMATO_ABAJO</vt:lpstr>
      <vt:lpstr>'5.4-Viv y Ot. Serv Com No Espec'!FORMATO_ABAJO</vt:lpstr>
      <vt:lpstr>'5-Vivie.y Ot. Serv Comunit'!FORMATO_ABAJO</vt:lpstr>
      <vt:lpstr>'6- Salud'!FORMATO_ABAJO</vt:lpstr>
      <vt:lpstr>'6.1-Servi. Hospit'!FORMATO_ABAJO</vt:lpstr>
      <vt:lpstr>'6.2-Servi. Salud Pública'!FORMATO_ABAJO</vt:lpstr>
      <vt:lpstr>'6.4-Serv Salud No Espec.'!FORMATO_ABAJO</vt:lpstr>
      <vt:lpstr>'8.3-Ense.Tercia o Universit'!FORMATO_ABAJO</vt:lpstr>
      <vt:lpstr>'8.5-Ense. No Especif.'!FORMATO_ABAJO</vt:lpstr>
      <vt:lpstr>'8-Educación'!FORMATO_ABAJO</vt:lpstr>
      <vt:lpstr>'9.1-Pensiones'!FORMATO_ABAJO</vt:lpstr>
      <vt:lpstr>'Funcional entidades'!FORMATO_ABAJO</vt:lpstr>
      <vt:lpstr>FORMATO_ABAJO</vt:lpstr>
      <vt:lpstr>'1.1-Asuntos financie.'!Print_Titles</vt:lpstr>
      <vt:lpstr>'1.2-Asuntos Legisl.'!Print_Titles</vt:lpstr>
      <vt:lpstr>'1.3-Servicios Gener.'!Print_Titles</vt:lpstr>
      <vt:lpstr>'1.4-Inv y D.R  con SPG'!Print_Titles</vt:lpstr>
      <vt:lpstr>'1.5-Transac. Deuda Pública'!Print_Titles</vt:lpstr>
      <vt:lpstr>'1.6-Servicios Electo.'!Print_Titles</vt:lpstr>
      <vt:lpstr>'1-SER.PUB.GENER.'!Print_Titles</vt:lpstr>
      <vt:lpstr>'2- Orden Públ. y Segur.'!Print_Titles</vt:lpstr>
      <vt:lpstr>'2.2-Justicia'!Print_Titles</vt:lpstr>
      <vt:lpstr>'2.4-Protec. Incen y Ot Event'!Print_Titles</vt:lpstr>
      <vt:lpstr>'2.5-Ord Púb y Seg No Espe.'!Print_Titles</vt:lpstr>
      <vt:lpstr>'3.1- Asun.Econ, Com.y Laboral'!Print_Titles</vt:lpstr>
      <vt:lpstr>'3.2-Agr, Gan, Silvi, Pes y Caza'!Print_Titles</vt:lpstr>
      <vt:lpstr>'3.3-Combust y Energía'!Print_Titles</vt:lpstr>
      <vt:lpstr>'3.5-Transporte'!Print_Titles</vt:lpstr>
      <vt:lpstr>'3.6-Comunic.'!Print_Titles</vt:lpstr>
      <vt:lpstr>'3.7-Turis. y Otras Indu.'!Print_Titles</vt:lpstr>
      <vt:lpstr>'3.8-Asuntos Econ No Especi.'!Print_Titles</vt:lpstr>
      <vt:lpstr>'3-Asuntos Económicos'!Print_Titles</vt:lpstr>
      <vt:lpstr>'4- Protec. Medio Ambiente '!Print_Titles</vt:lpstr>
      <vt:lpstr>'4.2-Prot Medio Amb No Espec.'!Print_Titles</vt:lpstr>
      <vt:lpstr>'5.1-Urbanización'!Print_Titles</vt:lpstr>
      <vt:lpstr>'5.2-Desarrollo Comunitario'!Print_Titles</vt:lpstr>
      <vt:lpstr>'5.3-Abastec. de Agua'!Print_Titles</vt:lpstr>
      <vt:lpstr>'5.4-Viv y Ot. Serv Com No Espec'!Print_Titles</vt:lpstr>
      <vt:lpstr>'5-Vivie.y Ot. Serv Comunit'!Print_Titles</vt:lpstr>
      <vt:lpstr>'6- Salud'!Print_Titles</vt:lpstr>
      <vt:lpstr>'6.1-Servi. Hospit'!Print_Titles</vt:lpstr>
      <vt:lpstr>'6.2-Servi. Salud Pública'!Print_Titles</vt:lpstr>
      <vt:lpstr>'6.4-Serv Salud No Espec.'!Print_Titles</vt:lpstr>
      <vt:lpstr>'7.1-Serv Recre. y Deport.'!Print_Titles</vt:lpstr>
      <vt:lpstr>'7.2-Servicios Culturales'!Print_Titles</vt:lpstr>
      <vt:lpstr>'7.3-Serv.Edit, Radio y Telev.'!Print_Titles</vt:lpstr>
      <vt:lpstr>'7-Serv Rec, Dep, Cul y Relig.'!Print_Titles</vt:lpstr>
      <vt:lpstr>'8.2-Ense. PostSec No Terc o Par'!Print_Titles</vt:lpstr>
      <vt:lpstr>'8.3-Ense.Tercia o Universit'!Print_Titles</vt:lpstr>
      <vt:lpstr>'8.4-Ens No Atrib a Nin. Nivel'!Print_Titles</vt:lpstr>
      <vt:lpstr>'8.5-Ense. No Especif.'!Print_Titles</vt:lpstr>
      <vt:lpstr>'8-Educación'!Print_Titles</vt:lpstr>
      <vt:lpstr>'9.1-Pensiones'!Print_Titles</vt:lpstr>
      <vt:lpstr>'9.2-Ayuda a Familias'!Print_Titles</vt:lpstr>
      <vt:lpstr>'9.3-Exc Social No Espec.'!Print_Titles</vt:lpstr>
      <vt:lpstr>'9.4-Protec.Social No Especi.'!Print_Titles</vt:lpstr>
      <vt:lpstr>'9-Protección Social'!Print_Titles</vt:lpstr>
      <vt:lpstr>CONSOLIDADO!Print_Titles</vt:lpstr>
      <vt:lpstr>'Funcional entidades'!Print_Titles</vt:lpstr>
      <vt:lpstr>'Funcional Total'!Print_Titles</vt:lpstr>
      <vt:lpstr>'1.1-Asuntos financie.'!Titulo</vt:lpstr>
      <vt:lpstr>'1.3-Servicios Gener.'!Titulo</vt:lpstr>
      <vt:lpstr>'1.4-Inv y D.R  con SPG'!Titulo</vt:lpstr>
      <vt:lpstr>'1-SER.PUB.GENER.'!Titulo</vt:lpstr>
      <vt:lpstr>'3.1- Asun.Econ, Com.y Laboral'!Titulo</vt:lpstr>
      <vt:lpstr>'3.3-Combust y Energía'!Titulo</vt:lpstr>
      <vt:lpstr>'3.6-Comunic.'!Titulo</vt:lpstr>
      <vt:lpstr>'3.7-Turis. y Otras Indu.'!Titulo</vt:lpstr>
      <vt:lpstr>'3.8-Asuntos Econ No Especi.'!Titulo</vt:lpstr>
      <vt:lpstr>'3-Asuntos Económicos'!Titulo</vt:lpstr>
      <vt:lpstr>'4- Protec. Medio Ambiente '!Titulo</vt:lpstr>
      <vt:lpstr>'4.2-Prot Medio Amb No Espec.'!Titulo</vt:lpstr>
      <vt:lpstr>'5.1-Urbanización'!Titulo</vt:lpstr>
      <vt:lpstr>'5.2-Desarrollo Comunitario'!Titulo</vt:lpstr>
      <vt:lpstr>'5.3-Abastec. de Agua'!Titulo</vt:lpstr>
      <vt:lpstr>'5.4-Viv y Ot. Serv Com No Espec'!Titulo</vt:lpstr>
      <vt:lpstr>'5-Vivie.y Ot. Serv Comunit'!Titulo</vt:lpstr>
      <vt:lpstr>'6- Salud'!Titulo</vt:lpstr>
      <vt:lpstr>'6.1-Servi. Hospit'!Titulo</vt:lpstr>
      <vt:lpstr>'6.2-Servi. Salud Pública'!Titulo</vt:lpstr>
      <vt:lpstr>'6.4-Serv Salud No Espec.'!Titulo</vt:lpstr>
      <vt:lpstr>'7.1-Serv Recre. y Deport.'!Titulo</vt:lpstr>
      <vt:lpstr>'7.3-Serv.Edit, Radio y Telev.'!Titulo</vt:lpstr>
      <vt:lpstr>'7-Serv Rec, Dep, Cul y Relig.'!Titulo</vt:lpstr>
      <vt:lpstr>'8.2-Ense. PostSec No Terc o Par'!Titulo</vt:lpstr>
      <vt:lpstr>'8.3-Ense.Tercia o Universit'!Titulo</vt:lpstr>
      <vt:lpstr>'8.4-Ens No Atrib a Nin. Nivel'!Titulo</vt:lpstr>
      <vt:lpstr>'8.5-Ense. No Especif.'!Titulo</vt:lpstr>
      <vt:lpstr>'8-Educación'!Titulo</vt:lpstr>
      <vt:lpstr>'9.1-Pensiones'!Titulo</vt:lpstr>
      <vt:lpstr>'9.2-Ayuda a Familias'!Titulo</vt:lpstr>
      <vt:lpstr>'9.3-Exc Social No Espec.'!Titulo</vt:lpstr>
      <vt:lpstr>'9.4-Protec.Social No Especi.'!Titulo</vt:lpstr>
      <vt:lpstr>'9-Protección Social'!Titulo</vt:lpstr>
      <vt:lpstr>'Funcional entidades'!Titulo</vt:lpstr>
      <vt:lpstr>'Funcional Total'!Titulo</vt:lpstr>
      <vt:lpstr>Titulo</vt:lpstr>
      <vt:lpstr>'3.1- Asun.Econ, Com.y Laboral'!Títulos_a_imprimir</vt:lpstr>
      <vt:lpstr>'3.2-Agr, Gan, Silvi, Pes y Caza'!Títulos_a_imprimir</vt:lpstr>
      <vt:lpstr>'3.5-Transporte'!Títulos_a_imprimir</vt:lpstr>
      <vt:lpstr>'3-Asuntos Económicos'!Títulos_a_imprimir</vt:lpstr>
      <vt:lpstr>'7.2-Servicios Culturales'!Títulos_a_imprimir</vt:lpstr>
      <vt:lpstr>Entidades!Títulos_a_imprimir</vt:lpstr>
      <vt:lpstr>'Funcional Total'!Títulos_a_imprimir</vt:lpstr>
      <vt:lpstr>Histórico!Títulos_a_imprimir</vt:lpstr>
      <vt:lpstr>'Histórico (sin diferencial)'!Títulos_a_imprimir</vt:lpstr>
      <vt:lpstr>'1.1-Asuntos financie.'!UnidadMonetaria</vt:lpstr>
      <vt:lpstr>'1.3-Servicios Gener.'!UnidadMonetaria</vt:lpstr>
      <vt:lpstr>'1.4-Inv y D.R  con SPG'!UnidadMonetaria</vt:lpstr>
      <vt:lpstr>'1-SER.PUB.GENER.'!UnidadMonetaria</vt:lpstr>
      <vt:lpstr>'3.1- Asun.Econ, Com.y Laboral'!UnidadMonetaria</vt:lpstr>
      <vt:lpstr>'3.3-Combust y Energía'!UnidadMonetaria</vt:lpstr>
      <vt:lpstr>'3.6-Comunic.'!UnidadMonetaria</vt:lpstr>
      <vt:lpstr>'3.7-Turis. y Otras Indu.'!UnidadMonetaria</vt:lpstr>
      <vt:lpstr>'3.8-Asuntos Econ No Especi.'!UnidadMonetaria</vt:lpstr>
      <vt:lpstr>'3-Asuntos Económicos'!UnidadMonetaria</vt:lpstr>
      <vt:lpstr>'4- Protec. Medio Ambiente '!UnidadMonetaria</vt:lpstr>
      <vt:lpstr>'4.2-Prot Medio Amb No Espec.'!UnidadMonetaria</vt:lpstr>
      <vt:lpstr>'5.1-Urbanización'!UnidadMonetaria</vt:lpstr>
      <vt:lpstr>'5.2-Desarrollo Comunitario'!UnidadMonetaria</vt:lpstr>
      <vt:lpstr>'5.3-Abastec. de Agua'!UnidadMonetaria</vt:lpstr>
      <vt:lpstr>'5.4-Viv y Ot. Serv Com No Espec'!UnidadMonetaria</vt:lpstr>
      <vt:lpstr>'5-Vivie.y Ot. Serv Comunit'!UnidadMonetaria</vt:lpstr>
      <vt:lpstr>'6- Salud'!UnidadMonetaria</vt:lpstr>
      <vt:lpstr>'6.1-Servi. Hospit'!UnidadMonetaria</vt:lpstr>
      <vt:lpstr>'6.2-Servi. Salud Pública'!UnidadMonetaria</vt:lpstr>
      <vt:lpstr>'6.4-Serv Salud No Espec.'!UnidadMonetaria</vt:lpstr>
      <vt:lpstr>'7.1-Serv Recre. y Deport.'!UnidadMonetaria</vt:lpstr>
      <vt:lpstr>'7.3-Serv.Edit, Radio y Telev.'!UnidadMonetaria</vt:lpstr>
      <vt:lpstr>'7-Serv Rec, Dep, Cul y Relig.'!UnidadMonetaria</vt:lpstr>
      <vt:lpstr>'8.2-Ense. PostSec No Terc o Par'!UnidadMonetaria</vt:lpstr>
      <vt:lpstr>'8.3-Ense.Tercia o Universit'!UnidadMonetaria</vt:lpstr>
      <vt:lpstr>'8.4-Ens No Atrib a Nin. Nivel'!UnidadMonetaria</vt:lpstr>
      <vt:lpstr>'8.5-Ense. No Especif.'!UnidadMonetaria</vt:lpstr>
      <vt:lpstr>'8-Educación'!UnidadMonetaria</vt:lpstr>
      <vt:lpstr>'9.1-Pensiones'!UnidadMonetaria</vt:lpstr>
      <vt:lpstr>'9.2-Ayuda a Familias'!UnidadMonetaria</vt:lpstr>
      <vt:lpstr>'9.3-Exc Social No Espec.'!UnidadMonetaria</vt:lpstr>
      <vt:lpstr>'9.4-Protec.Social No Especi.'!UnidadMonetaria</vt:lpstr>
      <vt:lpstr>'9-Protección Social'!UnidadMonetaria</vt:lpstr>
      <vt:lpstr>'Funcional entidades'!UnidadMonetaria</vt:lpstr>
      <vt:lpstr>'Funcional Total'!UnidadMonetaria</vt:lpstr>
      <vt:lpstr>UnidadMonetaria</vt:lpstr>
    </vt:vector>
  </TitlesOfParts>
  <Company>Ministerio de Hacienda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SICCNETSERV</dc:creator>
  <cp:lastModifiedBy>Vivian Martinez Rivera</cp:lastModifiedBy>
  <cp:lastPrinted>2022-11-10T19:47:14Z</cp:lastPrinted>
  <dcterms:created xsi:type="dcterms:W3CDTF">2002-06-28T22:37:03Z</dcterms:created>
  <dcterms:modified xsi:type="dcterms:W3CDTF">2023-02-03T17:07:16Z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0x010100E398FB46B7B4B24895A7B8ED896F7C22</vt:lpwstr>
  </property>
  <property fmtid="{D5CDD505-2E9C-101B-9397-08002B2CF9AE}" pid="3" name="MediaServiceImageTags">
    <vt:lpwstr/>
  </property>
</Properties>
</file>