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/>
  <mc:AlternateContent xmlns:mc="http://schemas.openxmlformats.org/markup-compatibility/2006">
    <mc:Choice Requires="x15">
      <x15ac:absPath xmlns:x15ac="http://schemas.microsoft.com/office/spreadsheetml/2010/11/ac" url="https://mhaciendacr-my.sharepoint.com/personal/hernandezha_hacienda_go_cr/Documents/CREDITO PUBLICO DEF/BACK OFFICE/CIFRAS NEED/Marzo 22/"/>
    </mc:Choice>
  </mc:AlternateContent>
  <xr:revisionPtr revIDLastSave="0" documentId="14_{F3AB5D80-C20A-4367-B274-6506879EBE1A}" xr6:coauthVersionLast="36" xr6:coauthVersionMax="36" xr10:uidLastSave="{00000000-0000-0000-0000-000000000000}"/>
  <bookViews>
    <workbookView xWindow="0" yWindow="0" windowWidth="11520" windowHeight="10092" xr2:uid="{00000000-000D-0000-FFFF-FFFF00000000}"/>
  </bookViews>
  <sheets>
    <sheet name="1 SaldoDeuda   " sheetId="5" r:id="rId1"/>
  </sheets>
  <definedNames>
    <definedName name="_xlnm.Print_Area" localSheetId="0">'1 SaldoDeuda   '!$A$1:$A$26</definedName>
  </definedNames>
  <calcPr calcId="191029"/>
</workbook>
</file>

<file path=xl/calcChain.xml><?xml version="1.0" encoding="utf-8"?>
<calcChain xmlns="http://schemas.openxmlformats.org/spreadsheetml/2006/main">
  <c r="I11" i="5" l="1"/>
  <c r="H12" i="5"/>
  <c r="I12" i="5" l="1"/>
  <c r="G11" i="5" l="1"/>
  <c r="F12" i="5" l="1"/>
  <c r="G12" i="5"/>
  <c r="D12" i="5" l="1"/>
  <c r="E11" i="5"/>
  <c r="E12" i="5" l="1"/>
  <c r="D14" i="5" l="1"/>
  <c r="E14" i="5"/>
  <c r="C12" i="5"/>
  <c r="B12" i="5" s="1"/>
  <c r="B14" i="5" s="1"/>
  <c r="C11" i="5"/>
  <c r="C14" i="5" s="1"/>
  <c r="G14" i="5"/>
  <c r="I14" i="5"/>
  <c r="K11" i="5"/>
  <c r="K14" i="5" s="1"/>
  <c r="M11" i="5"/>
  <c r="O11" i="5"/>
  <c r="O14" i="5" s="1"/>
  <c r="Q11" i="5"/>
  <c r="Q14" i="5" s="1"/>
  <c r="S11" i="5"/>
  <c r="U11" i="5"/>
  <c r="U14" i="5" s="1"/>
  <c r="W11" i="5"/>
  <c r="W14" i="5" s="1"/>
  <c r="Y11" i="5"/>
  <c r="AA11" i="5"/>
  <c r="F14" i="5"/>
  <c r="H14" i="5"/>
  <c r="J12" i="5"/>
  <c r="J14" i="5" s="1"/>
  <c r="L12" i="5"/>
  <c r="L14" i="5" s="1"/>
  <c r="N12" i="5"/>
  <c r="P12" i="5"/>
  <c r="P14" i="5" s="1"/>
  <c r="R12" i="5"/>
  <c r="R14" i="5" s="1"/>
  <c r="T12" i="5"/>
  <c r="T14" i="5" s="1"/>
  <c r="V12" i="5"/>
  <c r="V14" i="5" s="1"/>
  <c r="Z12" i="5"/>
  <c r="Z14" i="5" s="1"/>
  <c r="M14" i="5"/>
  <c r="N14" i="5"/>
  <c r="S14" i="5"/>
  <c r="AA14" i="5"/>
  <c r="Y14" i="5" l="1"/>
  <c r="X12" i="5"/>
  <c r="X14" i="5" s="1"/>
</calcChain>
</file>

<file path=xl/sharedStrings.xml><?xml version="1.0" encoding="utf-8"?>
<sst xmlns="http://schemas.openxmlformats.org/spreadsheetml/2006/main" count="53" uniqueCount="29">
  <si>
    <t>Millones de colones y dólares</t>
  </si>
  <si>
    <t>Colones</t>
  </si>
  <si>
    <t>Dólares</t>
  </si>
  <si>
    <t xml:space="preserve"> </t>
  </si>
  <si>
    <t>Deuda Interna</t>
  </si>
  <si>
    <t>Deuda Externa</t>
  </si>
  <si>
    <t>Total Deuda Pública</t>
  </si>
  <si>
    <t xml:space="preserve">1/ Sólo incluye deuda bonificada y de contratos de crédito.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</si>
  <si>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Crédito Público, Ministerio de Hacienda</t>
    </r>
  </si>
  <si>
    <t>Por Tipo de Deuda</t>
  </si>
  <si>
    <t>Saldo Deuda Pública del Gobierno Central</t>
  </si>
  <si>
    <t>Al 31/12/2021</t>
  </si>
  <si>
    <t>Al 31/01/2022</t>
  </si>
  <si>
    <t>Al 28/02/2022</t>
  </si>
  <si>
    <t>Al 31/03/2022</t>
  </si>
  <si>
    <t>Al 30/04/2022</t>
  </si>
  <si>
    <t>Al 31/12/2022</t>
  </si>
  <si>
    <t>Al 30/11/2022</t>
  </si>
  <si>
    <t>Al 31/10/2022</t>
  </si>
  <si>
    <t>Al 30/09/2022</t>
  </si>
  <si>
    <t>Al 31/08/2022</t>
  </si>
  <si>
    <t>Al 31/07/2022</t>
  </si>
  <si>
    <t>Al 31/05/2022</t>
  </si>
  <si>
    <t>Al 30/06/2022</t>
  </si>
  <si>
    <t>Diciembre 2021 -Marzo 2022</t>
  </si>
  <si>
    <t>3/  En la Deuda Externa  no incluye el monto de intereses devengados por  $117,46 millones  (pendiente de actualizar el mes de marzo 2022)</t>
  </si>
  <si>
    <t xml:space="preserve">2/  En la Deuda Interna  no se incluye el monto de primas y descuentos devengados por ¢-173,062,89 millones  </t>
  </si>
  <si>
    <t xml:space="preserve">Contactar con: </t>
  </si>
  <si>
    <t>DCPRegistroDeuda@hacienda.go.cr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</si>
</sst>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164" fontId="7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12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164" fontId="2" fillId="2" borderId="0" xfId="1" applyFont="1" applyFill="1" applyBorder="1"/>
    <xf numFmtId="0" fontId="3" fillId="2" borderId="0" xfId="0" applyFont="1" applyFill="1" applyBorder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/>
    <xf numFmtId="164" fontId="10" fillId="2" borderId="0" xfId="1" applyFont="1" applyFill="1" applyBorder="1"/>
    <xf numFmtId="164" fontId="10" fillId="2" borderId="0" xfId="0" applyNumberFormat="1" applyFont="1" applyFill="1" applyBorder="1"/>
    <xf numFmtId="43" fontId="10" fillId="2" borderId="0" xfId="0" applyNumberFormat="1" applyFont="1" applyFill="1" applyBorder="1"/>
    <xf numFmtId="164" fontId="11" fillId="2" borderId="0" xfId="1" applyFont="1" applyFill="1" applyBorder="1"/>
    <xf numFmtId="164" fontId="11" fillId="2" borderId="0" xfId="1" applyFont="1" applyFill="1" applyBorder="1" applyAlignment="1">
      <alignment horizontal="right"/>
    </xf>
    <xf numFmtId="164" fontId="11" fillId="0" borderId="0" xfId="1" applyFont="1" applyFill="1" applyBorder="1"/>
    <xf numFmtId="4" fontId="10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2" fillId="2" borderId="0" xfId="12" applyFill="1"/>
  </cellXfs>
  <cellStyles count="13">
    <cellStyle name="Hipervínculo" xfId="12" builtinId="8"/>
    <cellStyle name="Millares" xfId="1" builtinId="3"/>
    <cellStyle name="Millares 2" xfId="7" xr:uid="{00000000-0005-0000-0000-000001000000}"/>
    <cellStyle name="Millares 3" xfId="3" xr:uid="{00000000-0005-0000-0000-000002000000}"/>
    <cellStyle name="Normal" xfId="0" builtinId="0"/>
    <cellStyle name="Normal 2" xfId="4" xr:uid="{00000000-0005-0000-0000-000004000000}"/>
    <cellStyle name="Normal 2 2" xfId="6" xr:uid="{00000000-0005-0000-0000-000005000000}"/>
    <cellStyle name="Normal 2 2 2" xfId="10" xr:uid="{00000000-0005-0000-0000-000006000000}"/>
    <cellStyle name="Normal 2 3" xfId="11" xr:uid="{00000000-0005-0000-0000-000007000000}"/>
    <cellStyle name="Normal 3" xfId="9" xr:uid="{00000000-0005-0000-0000-000008000000}"/>
    <cellStyle name="Normal 4" xfId="2" xr:uid="{00000000-0005-0000-0000-000009000000}"/>
    <cellStyle name="Porcentaje 2" xfId="8" xr:uid="{00000000-0005-0000-0000-00000A000000}"/>
    <cellStyle name="Porcentaje 3" xfId="5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142875</xdr:rowOff>
    </xdr:from>
    <xdr:to>
      <xdr:col>0</xdr:col>
      <xdr:colOff>1733550</xdr:colOff>
      <xdr:row>3</xdr:row>
      <xdr:rowOff>130910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B6ACC4-1D2F-4110-849D-3201A627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1543050" cy="51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PRegistroDeuda@hacienda.go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01871-EC97-427C-99F8-0F1FD5D3D8D1}">
  <dimension ref="A1:AB25"/>
  <sheetViews>
    <sheetView tabSelected="1" zoomScaleNormal="100" workbookViewId="0">
      <pane xSplit="1" ySplit="6" topLeftCell="H7" activePane="bottomRight" state="frozen"/>
      <selection pane="topRight" activeCell="B1" sqref="B1"/>
      <selection pane="bottomLeft" activeCell="A7" sqref="A7"/>
      <selection pane="bottomRight" activeCell="H23" sqref="H23"/>
    </sheetView>
  </sheetViews>
  <sheetFormatPr baseColWidth="10" defaultColWidth="11.44140625" defaultRowHeight="13.8" x14ac:dyDescent="0.25"/>
  <cols>
    <col min="1" max="1" width="28.88671875" style="11" customWidth="1"/>
    <col min="2" max="2" width="16.6640625" style="11" customWidth="1"/>
    <col min="3" max="3" width="21.6640625" style="11" customWidth="1"/>
    <col min="4" max="4" width="19" style="11" customWidth="1"/>
    <col min="5" max="5" width="16.88671875" style="11" customWidth="1"/>
    <col min="6" max="6" width="17" style="11" customWidth="1"/>
    <col min="7" max="7" width="11.44140625" style="11" customWidth="1"/>
    <col min="8" max="8" width="17.88671875" style="11" customWidth="1"/>
    <col min="9" max="9" width="16.44140625" style="11" customWidth="1"/>
    <col min="10" max="10" width="18.109375" style="11" hidden="1" customWidth="1"/>
    <col min="11" max="11" width="18" style="11" hidden="1" customWidth="1"/>
    <col min="12" max="12" width="14.88671875" style="11" hidden="1" customWidth="1"/>
    <col min="13" max="13" width="16.109375" style="11" hidden="1" customWidth="1"/>
    <col min="14" max="14" width="14.88671875" style="11" hidden="1" customWidth="1"/>
    <col min="15" max="15" width="16.109375" style="11" hidden="1" customWidth="1"/>
    <col min="16" max="16" width="22.21875" style="11" hidden="1" customWidth="1"/>
    <col min="17" max="17" width="17.44140625" style="11" hidden="1" customWidth="1"/>
    <col min="18" max="18" width="23.6640625" style="11" hidden="1" customWidth="1"/>
    <col min="19" max="19" width="11.44140625" style="11" hidden="1" customWidth="1"/>
    <col min="20" max="20" width="17.88671875" style="11" hidden="1" customWidth="1"/>
    <col min="21" max="21" width="11.44140625" style="11" hidden="1" customWidth="1"/>
    <col min="22" max="22" width="20.44140625" style="11" hidden="1" customWidth="1"/>
    <col min="23" max="23" width="11.44140625" style="11" hidden="1" customWidth="1"/>
    <col min="24" max="24" width="17.44140625" style="11" hidden="1" customWidth="1"/>
    <col min="25" max="25" width="11.44140625" style="11" hidden="1" customWidth="1"/>
    <col min="26" max="26" width="21.5546875" style="11" hidden="1" customWidth="1"/>
    <col min="27" max="27" width="16.88671875" style="11" hidden="1" customWidth="1"/>
    <col min="28" max="28" width="18" style="11" bestFit="1" customWidth="1"/>
    <col min="29" max="16384" width="11.44140625" style="11"/>
  </cols>
  <sheetData>
    <row r="1" spans="1:28" x14ac:dyDescent="0.25">
      <c r="A1" s="1"/>
    </row>
    <row r="2" spans="1:28" x14ac:dyDescent="0.25">
      <c r="A2" s="1"/>
    </row>
    <row r="3" spans="1:28" x14ac:dyDescent="0.25">
      <c r="A3" s="21" t="s">
        <v>10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8" x14ac:dyDescent="0.25">
      <c r="A4" s="21" t="s">
        <v>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8" x14ac:dyDescent="0.25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8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8" x14ac:dyDescent="0.25">
      <c r="A7" s="2"/>
    </row>
    <row r="8" spans="1:28" x14ac:dyDescent="0.25">
      <c r="A8" s="19"/>
      <c r="B8" s="20" t="s">
        <v>11</v>
      </c>
      <c r="C8" s="20"/>
      <c r="D8" s="20" t="s">
        <v>12</v>
      </c>
      <c r="E8" s="20"/>
      <c r="F8" s="20" t="s">
        <v>13</v>
      </c>
      <c r="G8" s="20"/>
      <c r="H8" s="20" t="s">
        <v>14</v>
      </c>
      <c r="I8" s="20"/>
      <c r="J8" s="20" t="s">
        <v>15</v>
      </c>
      <c r="K8" s="20"/>
      <c r="L8" s="20" t="s">
        <v>22</v>
      </c>
      <c r="M8" s="20"/>
      <c r="N8" s="20" t="s">
        <v>23</v>
      </c>
      <c r="O8" s="20"/>
      <c r="P8" s="20" t="s">
        <v>21</v>
      </c>
      <c r="Q8" s="20"/>
      <c r="R8" s="20" t="s">
        <v>20</v>
      </c>
      <c r="S8" s="20"/>
      <c r="T8" s="20" t="s">
        <v>19</v>
      </c>
      <c r="U8" s="20"/>
      <c r="V8" s="20" t="s">
        <v>18</v>
      </c>
      <c r="W8" s="20"/>
      <c r="X8" s="20" t="s">
        <v>17</v>
      </c>
      <c r="Y8" s="20"/>
      <c r="Z8" s="20" t="s">
        <v>16</v>
      </c>
      <c r="AA8" s="20"/>
    </row>
    <row r="9" spans="1:28" x14ac:dyDescent="0.25">
      <c r="A9" s="19"/>
      <c r="B9" s="19" t="s">
        <v>1</v>
      </c>
      <c r="C9" s="19" t="s">
        <v>2</v>
      </c>
      <c r="D9" s="19" t="s">
        <v>1</v>
      </c>
      <c r="E9" s="19" t="s">
        <v>2</v>
      </c>
      <c r="F9" s="19" t="s">
        <v>1</v>
      </c>
      <c r="G9" s="19" t="s">
        <v>2</v>
      </c>
      <c r="H9" s="19" t="s">
        <v>1</v>
      </c>
      <c r="I9" s="19" t="s">
        <v>2</v>
      </c>
      <c r="J9" s="19" t="s">
        <v>1</v>
      </c>
      <c r="K9" s="19" t="s">
        <v>2</v>
      </c>
      <c r="L9" s="19" t="s">
        <v>1</v>
      </c>
      <c r="M9" s="19" t="s">
        <v>2</v>
      </c>
      <c r="N9" s="19" t="s">
        <v>1</v>
      </c>
      <c r="O9" s="19" t="s">
        <v>2</v>
      </c>
      <c r="P9" s="19" t="s">
        <v>1</v>
      </c>
      <c r="Q9" s="19" t="s">
        <v>2</v>
      </c>
      <c r="R9" s="19" t="s">
        <v>1</v>
      </c>
      <c r="S9" s="19" t="s">
        <v>2</v>
      </c>
      <c r="T9" s="19" t="s">
        <v>1</v>
      </c>
      <c r="U9" s="19" t="s">
        <v>2</v>
      </c>
      <c r="V9" s="19" t="s">
        <v>1</v>
      </c>
      <c r="W9" s="19" t="s">
        <v>2</v>
      </c>
      <c r="X9" s="19" t="s">
        <v>1</v>
      </c>
      <c r="Y9" s="19" t="s">
        <v>2</v>
      </c>
      <c r="Z9" s="19" t="s">
        <v>1</v>
      </c>
      <c r="AA9" s="19" t="s">
        <v>2</v>
      </c>
    </row>
    <row r="10" spans="1:28" x14ac:dyDescent="0.25">
      <c r="A10" s="2" t="s">
        <v>3</v>
      </c>
    </row>
    <row r="11" spans="1:28" x14ac:dyDescent="0.25">
      <c r="A11" s="2" t="s">
        <v>4</v>
      </c>
      <c r="B11" s="15">
        <v>20493129.264461659</v>
      </c>
      <c r="C11" s="15">
        <f>B11/642.66</f>
        <v>31887.980058602774</v>
      </c>
      <c r="D11" s="16">
        <v>20629294.855772413</v>
      </c>
      <c r="E11" s="17">
        <f>+D11/647.09</f>
        <v>31880.101463123232</v>
      </c>
      <c r="F11" s="16">
        <v>20889905.949128374</v>
      </c>
      <c r="G11" s="17">
        <f>+F11/645.27</f>
        <v>32373.899219130559</v>
      </c>
      <c r="H11" s="16">
        <v>21042689.59733941</v>
      </c>
      <c r="I11" s="17">
        <f>+H11/667.37</f>
        <v>31530.769434255973</v>
      </c>
      <c r="J11" s="16">
        <v>0</v>
      </c>
      <c r="K11" s="17">
        <f>+J11/614.85</f>
        <v>0</v>
      </c>
      <c r="L11" s="16">
        <v>0</v>
      </c>
      <c r="M11" s="17">
        <f>+L11/620.51</f>
        <v>0</v>
      </c>
      <c r="N11" s="16">
        <v>0</v>
      </c>
      <c r="O11" s="17">
        <f>+N11/620.27</f>
        <v>0</v>
      </c>
      <c r="P11" s="16">
        <v>0</v>
      </c>
      <c r="Q11" s="17">
        <f>+P11/621.78</f>
        <v>0</v>
      </c>
      <c r="R11" s="16">
        <v>0</v>
      </c>
      <c r="S11" s="17">
        <f>+R11/625.87</f>
        <v>0</v>
      </c>
      <c r="T11" s="16">
        <v>0</v>
      </c>
      <c r="U11" s="17">
        <f>+T11/628.8</f>
        <v>0</v>
      </c>
      <c r="V11" s="16">
        <v>0</v>
      </c>
      <c r="W11" s="17">
        <f>+V11/641.05</f>
        <v>0</v>
      </c>
      <c r="X11" s="15">
        <v>0</v>
      </c>
      <c r="Y11" s="15">
        <f>X11/631.82</f>
        <v>0</v>
      </c>
      <c r="Z11" s="15">
        <v>0</v>
      </c>
      <c r="AA11" s="15">
        <f>Z11/642.66</f>
        <v>0</v>
      </c>
    </row>
    <row r="12" spans="1:28" x14ac:dyDescent="0.25">
      <c r="A12" s="2" t="s">
        <v>5</v>
      </c>
      <c r="B12" s="15">
        <f>C12*642.66</f>
        <v>6778859.1350663546</v>
      </c>
      <c r="C12" s="15">
        <f>10548126746.75/1000000</f>
        <v>10548.12674675</v>
      </c>
      <c r="D12" s="15">
        <f>+E12*647.09</f>
        <v>6848624.9916772181</v>
      </c>
      <c r="E12" s="15">
        <f>10583728680.2102/1000000</f>
        <v>10583.728680210199</v>
      </c>
      <c r="F12" s="15">
        <f>+G12*645.27</f>
        <v>6838898.8567222152</v>
      </c>
      <c r="G12" s="15">
        <f>10598507379.426/1000000</f>
        <v>10598.507379426001</v>
      </c>
      <c r="H12" s="15">
        <f>+I12*667.37</f>
        <v>7400702.3762085242</v>
      </c>
      <c r="I12" s="15">
        <f>11089354295.531/1000000</f>
        <v>11089.354295531</v>
      </c>
      <c r="J12" s="15">
        <f>+K12*614.85</f>
        <v>0</v>
      </c>
      <c r="K12" s="15">
        <v>0</v>
      </c>
      <c r="L12" s="15">
        <f>+M12*620.51</f>
        <v>0</v>
      </c>
      <c r="M12" s="15">
        <v>0</v>
      </c>
      <c r="N12" s="15">
        <f>+O12*620.27</f>
        <v>0</v>
      </c>
      <c r="O12" s="15">
        <v>0</v>
      </c>
      <c r="P12" s="15">
        <f>+Q12*621.78</f>
        <v>0</v>
      </c>
      <c r="Q12" s="15">
        <v>0</v>
      </c>
      <c r="R12" s="15">
        <f>+S12*625.87</f>
        <v>0</v>
      </c>
      <c r="S12" s="15">
        <v>0</v>
      </c>
      <c r="T12" s="15">
        <f>+U12*628.8</f>
        <v>0</v>
      </c>
      <c r="U12" s="15">
        <v>0</v>
      </c>
      <c r="V12" s="15">
        <f>+W12*641.05</f>
        <v>0</v>
      </c>
      <c r="W12" s="15">
        <v>0</v>
      </c>
      <c r="X12" s="15">
        <f>Y12*631.82</f>
        <v>0</v>
      </c>
      <c r="Y12" s="15">
        <v>0</v>
      </c>
      <c r="Z12" s="15">
        <f>AA12*642.66</f>
        <v>0</v>
      </c>
      <c r="AA12" s="15">
        <v>0</v>
      </c>
      <c r="AB12" s="12"/>
    </row>
    <row r="13" spans="1:28" x14ac:dyDescent="0.25">
      <c r="A13" s="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8" x14ac:dyDescent="0.25">
      <c r="A14" s="4" t="s">
        <v>6</v>
      </c>
      <c r="B14" s="3">
        <f t="shared" ref="B14:C14" si="0">SUM(B11:B12)</f>
        <v>27271988.399528012</v>
      </c>
      <c r="C14" s="3">
        <f t="shared" si="0"/>
        <v>42436.106805352771</v>
      </c>
      <c r="D14" s="3">
        <f t="shared" ref="D14:AA14" si="1">SUM(D11:D12)</f>
        <v>27477919.84744963</v>
      </c>
      <c r="E14" s="3">
        <f t="shared" si="1"/>
        <v>42463.830143333427</v>
      </c>
      <c r="F14" s="3">
        <f t="shared" si="1"/>
        <v>27728804.805850588</v>
      </c>
      <c r="G14" s="3">
        <f t="shared" si="1"/>
        <v>42972.406598556561</v>
      </c>
      <c r="H14" s="3">
        <f t="shared" si="1"/>
        <v>28443391.973547935</v>
      </c>
      <c r="I14" s="3">
        <f t="shared" si="1"/>
        <v>42620.123729786974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0</v>
      </c>
      <c r="N14" s="3">
        <f>SUM(N11:N12)</f>
        <v>0</v>
      </c>
      <c r="O14" s="3">
        <f>SUM(O11:O12)</f>
        <v>0</v>
      </c>
      <c r="P14" s="3">
        <f t="shared" si="1"/>
        <v>0</v>
      </c>
      <c r="Q14" s="3">
        <f t="shared" si="1"/>
        <v>0</v>
      </c>
      <c r="R14" s="3">
        <f t="shared" si="1"/>
        <v>0</v>
      </c>
      <c r="S14" s="3">
        <f t="shared" si="1"/>
        <v>0</v>
      </c>
      <c r="T14" s="3">
        <f t="shared" si="1"/>
        <v>0</v>
      </c>
      <c r="U14" s="3">
        <f t="shared" si="1"/>
        <v>0</v>
      </c>
      <c r="V14" s="3">
        <f t="shared" si="1"/>
        <v>0</v>
      </c>
      <c r="W14" s="3">
        <f t="shared" si="1"/>
        <v>0</v>
      </c>
      <c r="X14" s="3">
        <f t="shared" si="1"/>
        <v>0</v>
      </c>
      <c r="Y14" s="3">
        <f t="shared" si="1"/>
        <v>0</v>
      </c>
      <c r="Z14" s="3">
        <f t="shared" si="1"/>
        <v>0</v>
      </c>
      <c r="AA14" s="3">
        <f t="shared" si="1"/>
        <v>0</v>
      </c>
    </row>
    <row r="15" spans="1:28" x14ac:dyDescent="0.25">
      <c r="A15" s="4"/>
      <c r="D15" s="14"/>
      <c r="T15" s="14"/>
      <c r="X15" s="14"/>
    </row>
    <row r="16" spans="1:28" x14ac:dyDescent="0.25">
      <c r="A16" s="6"/>
      <c r="B16" s="13"/>
      <c r="C16" s="13"/>
      <c r="D16" s="12"/>
      <c r="G16" s="14"/>
      <c r="H16" s="12"/>
      <c r="M16" s="13"/>
      <c r="N16" s="13"/>
      <c r="O16" s="13"/>
      <c r="P16" s="18"/>
      <c r="T16" s="12"/>
      <c r="U16" s="12"/>
      <c r="V16" s="12"/>
      <c r="X16" s="14"/>
      <c r="Z16" s="12"/>
    </row>
    <row r="17" spans="1:27" x14ac:dyDescent="0.25">
      <c r="A17" s="5" t="s">
        <v>7</v>
      </c>
      <c r="D17" s="14"/>
      <c r="F17" s="12"/>
      <c r="H17" s="14"/>
      <c r="P17" s="12"/>
      <c r="T17" s="12"/>
      <c r="U17" s="12"/>
      <c r="V17" s="12"/>
      <c r="X17" s="12"/>
      <c r="Z17" s="12"/>
    </row>
    <row r="18" spans="1:27" x14ac:dyDescent="0.25">
      <c r="A18" s="5" t="s">
        <v>26</v>
      </c>
      <c r="F18" s="12"/>
      <c r="H18" s="14"/>
      <c r="N18" s="14"/>
      <c r="R18" s="14"/>
      <c r="Z18" s="14"/>
    </row>
    <row r="19" spans="1:27" x14ac:dyDescent="0.25">
      <c r="A19" s="5" t="s">
        <v>25</v>
      </c>
      <c r="F19" s="12"/>
      <c r="N19" s="14"/>
      <c r="R19" s="14"/>
    </row>
    <row r="20" spans="1:27" x14ac:dyDescent="0.25">
      <c r="A20" s="5"/>
      <c r="D20" s="12"/>
      <c r="F20" s="12"/>
      <c r="AA20" s="14"/>
    </row>
    <row r="21" spans="1:27" x14ac:dyDescent="0.25">
      <c r="A21" s="10" t="s">
        <v>8</v>
      </c>
      <c r="C21" s="12"/>
      <c r="D21" s="12"/>
      <c r="F21" s="12"/>
      <c r="G21" s="12"/>
      <c r="K21" s="12"/>
    </row>
    <row r="22" spans="1:27" x14ac:dyDescent="0.25">
      <c r="A22" s="7"/>
      <c r="C22" s="12"/>
      <c r="D22" s="12"/>
      <c r="F22" s="12"/>
    </row>
    <row r="23" spans="1:27" x14ac:dyDescent="0.25">
      <c r="A23" s="9" t="s">
        <v>27</v>
      </c>
      <c r="C23" s="12"/>
      <c r="D23" s="12"/>
    </row>
    <row r="24" spans="1:27" ht="14.4" x14ac:dyDescent="0.3">
      <c r="A24" s="22" t="s">
        <v>28</v>
      </c>
      <c r="C24" s="12"/>
      <c r="D24" s="12"/>
      <c r="F24" s="12"/>
    </row>
    <row r="25" spans="1:27" x14ac:dyDescent="0.25">
      <c r="A25" s="8"/>
      <c r="C25" s="14"/>
      <c r="D25" s="12"/>
    </row>
  </sheetData>
  <mergeCells count="17">
    <mergeCell ref="A3:AA3"/>
    <mergeCell ref="A4:AA4"/>
    <mergeCell ref="A5:AA5"/>
    <mergeCell ref="A6:AA6"/>
    <mergeCell ref="B8:C8"/>
    <mergeCell ref="D8:E8"/>
    <mergeCell ref="F8:G8"/>
    <mergeCell ref="H8:I8"/>
    <mergeCell ref="J8:K8"/>
    <mergeCell ref="L8:M8"/>
    <mergeCell ref="Z8:AA8"/>
    <mergeCell ref="N8:O8"/>
    <mergeCell ref="P8:Q8"/>
    <mergeCell ref="R8:S8"/>
    <mergeCell ref="T8:U8"/>
    <mergeCell ref="V8:W8"/>
    <mergeCell ref="X8:Y8"/>
  </mergeCells>
  <hyperlinks>
    <hyperlink ref="A24" r:id="rId1" xr:uid="{632B3AE5-8701-410A-AFFA-79DA2694442E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becebf3-0a14-4c90-9947-089f0f6932f6" xsi:nil="true"/>
    <lcf76f155ced4ddcb4097134ff3c332f xmlns="a3f8e43d-f6f1-4dbe-b37a-3446eb89b04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B5A839CF67D44D8CC9C8BCEAA35435" ma:contentTypeVersion="10" ma:contentTypeDescription="Crear nuevo documento." ma:contentTypeScope="" ma:versionID="9ef2ca938623cc1960e51d9f7c81b150">
  <xsd:schema xmlns:xsd="http://www.w3.org/2001/XMLSchema" xmlns:xs="http://www.w3.org/2001/XMLSchema" xmlns:p="http://schemas.microsoft.com/office/2006/metadata/properties" xmlns:ns2="a3f8e43d-f6f1-4dbe-b37a-3446eb89b04c" xmlns:ns3="5becebf3-0a14-4c90-9947-089f0f6932f6" targetNamespace="http://schemas.microsoft.com/office/2006/metadata/properties" ma:root="true" ma:fieldsID="ed8d69468b4c42a177cb16eb75acdc9a" ns2:_="" ns3:_="">
    <xsd:import namespace="a3f8e43d-f6f1-4dbe-b37a-3446eb89b04c"/>
    <xsd:import namespace="5becebf3-0a14-4c90-9947-089f0f6932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f8e43d-f6f1-4dbe-b37a-3446eb89b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ba8485e8-2c82-4c6f-99ce-58f0ead4a9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cebf3-0a14-4c90-9947-089f0f6932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c787b9e-8132-4799-928e-e2e4de77c7d5}" ma:internalName="TaxCatchAll" ma:showField="CatchAllData" ma:web="5becebf3-0a14-4c90-9947-089f0f6932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ACD61-FC21-470A-BC41-93A548DCCD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ECD617-BE4D-4F3F-8505-8F00D3082F40}">
  <ds:schemaRefs>
    <ds:schemaRef ds:uri="http://schemas.microsoft.com/office/infopath/2007/PartnerControls"/>
    <ds:schemaRef ds:uri="http://purl.org/dc/dcmitype/"/>
    <ds:schemaRef ds:uri="9f1d2543-a317-404b-b796-299c7d331056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ca0b8503-558e-4550-823a-26f008707f9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D736BD-BDFA-4641-8D10-BD54D55FB8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SaldoDeuda   </vt:lpstr>
      <vt:lpstr>'1 SaldoDeuda   '!Área_de_impresión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Beatriz Hernandez Hernandez</dc:creator>
  <cp:lastModifiedBy>Ana Beatriz Hernandez Hernandez</cp:lastModifiedBy>
  <cp:lastPrinted>2014-02-20T14:42:44Z</cp:lastPrinted>
  <dcterms:created xsi:type="dcterms:W3CDTF">2010-05-21T21:37:42Z</dcterms:created>
  <dcterms:modified xsi:type="dcterms:W3CDTF">2022-04-20T18:15:57Z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0x0101004FB5A839CF67D44D8CC9C8BCEAA35435</vt:lpwstr>
  </property>
</Properties>
</file>