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aciendacr-my.sharepoint.com/personal/corralesra_hacienda_go_cr/Documents/DCP/PERFIL/Perfil de Intereses/2025/Julio-Gaby/"/>
    </mc:Choice>
  </mc:AlternateContent>
  <xr:revisionPtr revIDLastSave="138" documentId="8_{2AC6FC22-1E3A-4022-97CB-13B4A081DEE7}" xr6:coauthVersionLast="47" xr6:coauthVersionMax="47" xr10:uidLastSave="{FB63185F-6D7E-42A7-ABF9-676DBF037DF5}"/>
  <bookViews>
    <workbookView xWindow="-108" yWindow="-108" windowWidth="23256" windowHeight="12456" xr2:uid="{D6391F7E-AAD7-4C9C-919C-FBBD01D39920}"/>
  </bookViews>
  <sheets>
    <sheet name="Perfil Venc Interes DI Moneda" sheetId="1" r:id="rId1"/>
    <sheet name="Perfil Venc Interes DE Dólares" sheetId="2" state="hidden" r:id="rId2"/>
    <sheet name="Perfil Venc Interes DE Moneda" sheetId="3" r:id="rId3"/>
  </sheets>
  <definedNames>
    <definedName name="P.K" localSheetId="2">#REF!</definedName>
    <definedName name="P.K">#REF!</definedName>
    <definedName name="P.L" localSheetId="2">#REF!</definedName>
    <definedName name="P.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7" i="3" l="1"/>
  <c r="X28" i="3"/>
  <c r="X29" i="3"/>
  <c r="X30" i="3"/>
  <c r="X31" i="3"/>
  <c r="X32" i="3"/>
  <c r="X33" i="3"/>
  <c r="X34" i="3"/>
  <c r="X35" i="3"/>
  <c r="X36" i="3"/>
  <c r="X37" i="3"/>
  <c r="X38" i="3"/>
  <c r="W39" i="3"/>
  <c r="X47" i="3"/>
  <c r="X48" i="3"/>
  <c r="X49" i="3"/>
  <c r="X50" i="3"/>
  <c r="X51" i="3"/>
  <c r="X52" i="3"/>
  <c r="X53" i="3"/>
  <c r="X54" i="3"/>
  <c r="X55" i="3"/>
  <c r="X56" i="3"/>
  <c r="X57" i="3"/>
  <c r="X58" i="3"/>
  <c r="T39" i="3"/>
  <c r="U39" i="3"/>
  <c r="V3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C59" i="3"/>
  <c r="X30" i="1"/>
  <c r="X31" i="1"/>
  <c r="X32" i="1"/>
  <c r="X33" i="1"/>
  <c r="X34" i="1"/>
  <c r="X35" i="1"/>
  <c r="X36" i="1"/>
  <c r="X37" i="1"/>
  <c r="X38" i="1"/>
  <c r="X39" i="1"/>
  <c r="X40" i="1"/>
  <c r="X29" i="1"/>
  <c r="X39" i="3" l="1"/>
  <c r="R39" i="3"/>
  <c r="J39" i="3"/>
  <c r="S39" i="3"/>
  <c r="Q39" i="3"/>
  <c r="P39" i="3"/>
  <c r="O39" i="3"/>
  <c r="N39" i="3"/>
  <c r="M39" i="3"/>
  <c r="L39" i="3"/>
  <c r="K39" i="3"/>
  <c r="I39" i="3"/>
  <c r="H39" i="3"/>
  <c r="G39" i="3"/>
  <c r="F39" i="3"/>
  <c r="E39" i="3"/>
  <c r="D39" i="3"/>
  <c r="C39" i="3"/>
  <c r="O41" i="1"/>
  <c r="P41" i="1"/>
  <c r="Q41" i="1"/>
  <c r="R41" i="1"/>
  <c r="S41" i="1"/>
  <c r="T41" i="1"/>
  <c r="U41" i="1"/>
  <c r="V41" i="1"/>
  <c r="W41" i="1"/>
  <c r="N41" i="1"/>
  <c r="AC9" i="1"/>
  <c r="AC10" i="1"/>
  <c r="AC11" i="1"/>
  <c r="AC12" i="1"/>
  <c r="AC13" i="1"/>
  <c r="AC14" i="1"/>
  <c r="AC15" i="1"/>
  <c r="AC16" i="1"/>
  <c r="AC17" i="1"/>
  <c r="AC18" i="1"/>
  <c r="AC19" i="1"/>
  <c r="AC8" i="1"/>
  <c r="AG8" i="3"/>
  <c r="AG9" i="3"/>
  <c r="AG10" i="3"/>
  <c r="AG11" i="3"/>
  <c r="AG12" i="3"/>
  <c r="AG13" i="3"/>
  <c r="AG14" i="3"/>
  <c r="AG15" i="3"/>
  <c r="AG16" i="3"/>
  <c r="AG17" i="3"/>
  <c r="AG18" i="3"/>
  <c r="AG7" i="3"/>
  <c r="X59" i="3" l="1"/>
  <c r="AG19" i="3"/>
  <c r="X41" i="1"/>
  <c r="AC20" i="1"/>
  <c r="AE19" i="3"/>
  <c r="AF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H8" i="2"/>
  <c r="AH9" i="2"/>
  <c r="AH10" i="2"/>
  <c r="AH11" i="2"/>
  <c r="AH12" i="2"/>
  <c r="AH13" i="2"/>
  <c r="AH14" i="2"/>
  <c r="AH15" i="2"/>
  <c r="AH16" i="2"/>
  <c r="AH17" i="2"/>
  <c r="AH18" i="2"/>
  <c r="AH7" i="2"/>
  <c r="AG19" i="2"/>
  <c r="AJ3" i="3" l="1"/>
  <c r="AH19" i="2"/>
  <c r="AF19" i="2"/>
  <c r="AE19" i="2" l="1"/>
  <c r="AB19" i="2" l="1"/>
  <c r="AC19" i="2"/>
  <c r="AD19" i="2"/>
  <c r="AA19" i="2" l="1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M41" i="1" l="1"/>
  <c r="L41" i="1"/>
  <c r="K41" i="1"/>
  <c r="J41" i="1"/>
  <c r="I41" i="1"/>
  <c r="H41" i="1"/>
  <c r="G41" i="1"/>
  <c r="F41" i="1"/>
  <c r="E41" i="1"/>
  <c r="D41" i="1"/>
  <c r="C41" i="1"/>
  <c r="B41" i="1"/>
  <c r="A26" i="1"/>
  <c r="A4" i="2" s="1"/>
  <c r="A23" i="1"/>
  <c r="A22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<sst xmlns="http://schemas.openxmlformats.org/spreadsheetml/2006/main" count="113" uniqueCount="30">
  <si>
    <t>Ministerio de Hacienda</t>
  </si>
  <si>
    <t>Intereses en Moneda Contractual Colones</t>
  </si>
  <si>
    <t>En Millones de Colones</t>
  </si>
  <si>
    <t>Mes</t>
  </si>
  <si>
    <t>Total general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</si>
  <si>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</si>
  <si>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</si>
  <si>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</si>
  <si>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</si>
  <si>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</si>
  <si>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</si>
  <si>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</si>
  <si>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</si>
  <si>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</si>
  <si>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</si>
  <si>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</si>
  <si>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</si>
  <si>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Intereses en Moneda Contractual Dólares</t>
  </si>
  <si>
    <t>En Millones de Dólares</t>
  </si>
  <si>
    <t>Perfil de Vencimientos Intereses Deuda Pública Externa del Gobierno Central</t>
  </si>
  <si>
    <t xml:space="preserve">Nota:  </t>
  </si>
  <si>
    <t>1/  Los datos en negativo corresponden a una prima de mayor monto que los cupones que corresponden pagar en el mes específico.</t>
  </si>
  <si>
    <t>comprobación</t>
  </si>
  <si>
    <t>En millones de dólares</t>
  </si>
  <si>
    <t xml:space="preserve">Meses </t>
  </si>
  <si>
    <t>Perfil de Vencimientos Intereses Deuda Interna del Gobierno Central</t>
  </si>
  <si>
    <t>Al 31 Julio del 2025</t>
  </si>
  <si>
    <t>Perfil de Vencimientos Intereses Deuda Externa del Gobierno Central al  31-07-2025</t>
  </si>
  <si>
    <t>Perfil de Vencimientos Intereses  CR (colones) Deuda Pública Exterema al  31-07-2025</t>
  </si>
  <si>
    <t>Perfil de Vencimientos  de Intereses de Otras Monedas Deuda Pública Externa al  31-07-2025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</si>
</sst>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#,##0.00_ ;[Red]\-#,##0.00\ "/>
    <numFmt numFmtId="167" formatCode="#,##0.00_ ;\-#,##0.00\ 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1"/>
      <name val="HendersonSansW00-BasicLight"/>
    </font>
    <font>
      <sz val="11"/>
      <name val="HendersonSansW00-BasicLight"/>
    </font>
    <font>
      <b/>
      <sz val="12"/>
      <name val="HendersonSansW00-BasicBold"/>
    </font>
    <font>
      <sz val="12"/>
      <name val="HendersonSansW00-BasicBold"/>
    </font>
    <font>
      <sz val="11"/>
      <color theme="0"/>
      <name val="HendersonSansW00-BasicLight"/>
    </font>
    <font>
      <sz val="12"/>
      <color theme="1"/>
      <name val="HendersonSansW00-BasicBold"/>
    </font>
    <font>
      <sz val="11"/>
      <color theme="1"/>
      <name val="HendersonSansW00-BasicLight"/>
    </font>
    <font>
      <sz val="12"/>
      <color theme="0"/>
      <name val="HendersonSansW00-BasicBold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164" fontId="3" fillId="0" borderId="0" xfId="1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5" fontId="3" fillId="0" borderId="0" xfId="0" applyNumberFormat="1" applyFont="1" applyAlignment="1">
      <alignment horizontal="left"/>
    </xf>
    <xf numFmtId="167" fontId="3" fillId="0" borderId="0" xfId="0" applyNumberFormat="1" applyFont="1"/>
    <xf numFmtId="165" fontId="2" fillId="0" borderId="1" xfId="0" applyNumberFormat="1" applyFont="1" applyBorder="1" applyAlignment="1">
      <alignment horizontal="left"/>
    </xf>
    <xf numFmtId="167" fontId="2" fillId="0" borderId="1" xfId="0" applyNumberFormat="1" applyFont="1" applyBorder="1"/>
    <xf numFmtId="166" fontId="3" fillId="0" borderId="0" xfId="0" applyNumberFormat="1" applyFont="1"/>
    <xf numFmtId="0" fontId="5" fillId="0" borderId="0" xfId="0" applyFont="1"/>
    <xf numFmtId="164" fontId="5" fillId="0" borderId="0" xfId="1" applyFont="1"/>
    <xf numFmtId="0" fontId="4" fillId="0" borderId="0" xfId="0" applyFont="1"/>
    <xf numFmtId="4" fontId="3" fillId="0" borderId="0" xfId="0" applyNumberFormat="1" applyFont="1"/>
    <xf numFmtId="4" fontId="2" fillId="0" borderId="1" xfId="0" applyNumberFormat="1" applyFont="1" applyBorder="1"/>
    <xf numFmtId="4" fontId="6" fillId="0" borderId="0" xfId="0" applyNumberFormat="1" applyFont="1"/>
    <xf numFmtId="0" fontId="2" fillId="0" borderId="0" xfId="0" applyFont="1"/>
    <xf numFmtId="43" fontId="3" fillId="0" borderId="0" xfId="0" applyNumberFormat="1" applyFont="1"/>
    <xf numFmtId="164" fontId="3" fillId="0" borderId="0" xfId="1" applyFont="1" applyAlignment="1">
      <alignment horizontal="left"/>
    </xf>
    <xf numFmtId="4" fontId="3" fillId="0" borderId="0" xfId="1" applyNumberFormat="1" applyFont="1"/>
    <xf numFmtId="167" fontId="2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166" fontId="2" fillId="0" borderId="1" xfId="0" applyNumberFormat="1" applyFont="1" applyBorder="1"/>
    <xf numFmtId="0" fontId="9" fillId="0" borderId="0" xfId="0" applyFont="1"/>
    <xf numFmtId="166" fontId="6" fillId="0" borderId="0" xfId="0" applyNumberFormat="1" applyFont="1"/>
    <xf numFmtId="166" fontId="9" fillId="0" borderId="0" xfId="0" applyNumberFormat="1" applyFont="1"/>
    <xf numFmtId="0" fontId="2" fillId="0" borderId="0" xfId="0" applyFont="1" applyAlignment="1">
      <alignment horizontal="center"/>
    </xf>
    <xf numFmtId="164" fontId="3" fillId="0" borderId="0" xfId="1" applyFont="1" applyBorder="1"/>
    <xf numFmtId="166" fontId="2" fillId="0" borderId="0" xfId="0" applyNumberFormat="1" applyFont="1"/>
    <xf numFmtId="164" fontId="2" fillId="0" borderId="1" xfId="1" applyFont="1" applyBorder="1"/>
    <xf numFmtId="164" fontId="3" fillId="0" borderId="0" xfId="1" applyFont="1" applyAlignment="1">
      <alignment vertical="center"/>
    </xf>
    <xf numFmtId="164" fontId="2" fillId="0" borderId="1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161925</xdr:rowOff>
    </xdr:from>
    <xdr:to>
      <xdr:col>3</xdr:col>
      <xdr:colOff>290616</xdr:colOff>
      <xdr:row>4</xdr:row>
      <xdr:rowOff>84270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048FFF-086E-97BE-BA96-9E33FC4F4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161925"/>
          <a:ext cx="3395766" cy="798645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21</xdr:row>
      <xdr:rowOff>114300</xdr:rowOff>
    </xdr:from>
    <xdr:to>
      <xdr:col>2</xdr:col>
      <xdr:colOff>1347891</xdr:colOff>
      <xdr:row>25</xdr:row>
      <xdr:rowOff>36645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D503EC-97B1-1C86-50FD-5E1D7CEB4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4286250"/>
          <a:ext cx="3395766" cy="7986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626534</xdr:colOff>
      <xdr:row>0</xdr:row>
      <xdr:rowOff>85723</xdr:rowOff>
    </xdr:from>
    <xdr:to>
      <xdr:col>3</xdr:col>
      <xdr:colOff>23812</xdr:colOff>
      <xdr:row>4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95C1C6-802D-278B-DFC3-51C588482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534" y="85723"/>
          <a:ext cx="3397778" cy="8001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558437</xdr:colOff>
      <xdr:row>0</xdr:row>
      <xdr:rowOff>0</xdr:rowOff>
    </xdr:from>
    <xdr:to>
      <xdr:col>2</xdr:col>
      <xdr:colOff>1730828</xdr:colOff>
      <xdr:row>3</xdr:row>
      <xdr:rowOff>5494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AEC9D-50F7-4E88-911A-531F7BD08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6380" y="0"/>
          <a:ext cx="2772591" cy="658637"/>
        </a:xfrm>
        <a:prstGeom prst="rect">
          <a:avLst/>
        </a:prstGeom>
      </xdr:spPr>
    </xdr:pic>
    <xdr:clientData/>
  </xdr:twoCellAnchor>
  <xdr:twoCellAnchor editAs="oneCell">
    <xdr:from>
      <xdr:col>1</xdr:col>
      <xdr:colOff>112122</xdr:colOff>
      <xdr:row>21</xdr:row>
      <xdr:rowOff>21771</xdr:rowOff>
    </xdr:from>
    <xdr:to>
      <xdr:col>2</xdr:col>
      <xdr:colOff>1284513</xdr:colOff>
      <xdr:row>24</xdr:row>
      <xdr:rowOff>130627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E4EB8-F29C-4C12-9392-3985A0E62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0065" y="4484914"/>
          <a:ext cx="2772591" cy="761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BBEBA-D8F5-49A7-A8D2-58FC14526E40}">
  <dimension ref="A1:AI48"/>
  <sheetViews>
    <sheetView showGridLines="0" tabSelected="1" zoomScale="80" zoomScaleNormal="80" workbookViewId="0">
      <selection activeCell="X48" sqref="X48"/>
    </sheetView>
  </sheetViews>
  <sheetFormatPr baseColWidth="10" defaultRowHeight="15" x14ac:dyDescent="0.35"/>
  <cols>
    <col min="1" max="1" width="13.88671875" style="1" bestFit="1" customWidth="1"/>
    <col min="2" max="2" width="21.109375" style="1" bestFit="1" customWidth="1"/>
    <col min="3" max="3" width="20.77734375" style="1" bestFit="1" customWidth="1"/>
    <col min="4" max="4" width="21.21875" style="1" bestFit="1" customWidth="1"/>
    <col min="5" max="5" width="20.33203125" style="1" bestFit="1" customWidth="1"/>
    <col min="6" max="6" width="21.77734375" style="1" bestFit="1" customWidth="1"/>
    <col min="7" max="7" width="19.44140625" style="1" bestFit="1" customWidth="1"/>
    <col min="8" max="8" width="19.21875" style="1" bestFit="1" customWidth="1"/>
    <col min="9" max="9" width="18.77734375" style="1" bestFit="1" customWidth="1"/>
    <col min="10" max="10" width="19.77734375" style="1" bestFit="1" customWidth="1"/>
    <col min="11" max="11" width="18.33203125" style="1" bestFit="1" customWidth="1"/>
    <col min="12" max="12" width="18.21875" style="1" bestFit="1" customWidth="1"/>
    <col min="13" max="13" width="18.6640625" style="1" bestFit="1" customWidth="1"/>
    <col min="14" max="14" width="19.77734375" style="1" bestFit="1" customWidth="1"/>
    <col min="15" max="15" width="17.77734375" style="1" bestFit="1" customWidth="1"/>
    <col min="16" max="16" width="20.5546875" style="1" bestFit="1" customWidth="1"/>
    <col min="17" max="17" width="18.5546875" style="1" bestFit="1" customWidth="1"/>
    <col min="18" max="18" width="17.44140625" style="1" bestFit="1" customWidth="1"/>
    <col min="19" max="19" width="16.21875" style="1" customWidth="1"/>
    <col min="20" max="20" width="18" style="1" bestFit="1" customWidth="1"/>
    <col min="21" max="21" width="18.109375" style="1" bestFit="1" customWidth="1"/>
    <col min="22" max="22" width="18.77734375" style="1" bestFit="1" customWidth="1"/>
    <col min="23" max="23" width="18.6640625" style="1" bestFit="1" customWidth="1"/>
    <col min="24" max="24" width="17.77734375" style="1" bestFit="1" customWidth="1"/>
    <col min="25" max="25" width="16.21875" style="1" bestFit="1" customWidth="1"/>
    <col min="26" max="26" width="21.44140625" style="1" bestFit="1" customWidth="1"/>
    <col min="27" max="27" width="17.44140625" style="1" bestFit="1" customWidth="1"/>
    <col min="28" max="28" width="15.109375" style="1" bestFit="1" customWidth="1"/>
    <col min="29" max="29" width="21.88671875" style="1" bestFit="1" customWidth="1"/>
    <col min="30" max="30" width="22.44140625" style="1" bestFit="1" customWidth="1"/>
    <col min="31" max="31" width="20.77734375" style="1" bestFit="1" customWidth="1"/>
    <col min="32" max="32" width="17" style="1" bestFit="1" customWidth="1"/>
    <col min="33" max="33" width="18.88671875" style="1" bestFit="1" customWidth="1"/>
    <col min="34" max="34" width="20.21875" style="1" bestFit="1" customWidth="1"/>
    <col min="35" max="16384" width="11.5546875" style="1"/>
  </cols>
  <sheetData>
    <row r="1" spans="1:33" ht="17.399999999999999" x14ac:dyDescent="0.4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12"/>
      <c r="AG1" s="12"/>
    </row>
    <row r="2" spans="1:33" ht="17.399999999999999" x14ac:dyDescent="0.45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12"/>
      <c r="AG2" s="12"/>
    </row>
    <row r="3" spans="1:33" ht="17.399999999999999" x14ac:dyDescent="0.4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12"/>
      <c r="AG3" s="12"/>
    </row>
    <row r="4" spans="1:33" ht="17.399999999999999" x14ac:dyDescent="0.4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12"/>
      <c r="AG4" s="12"/>
    </row>
    <row r="5" spans="1:33" ht="17.399999999999999" x14ac:dyDescent="0.45">
      <c r="A5" s="36" t="s">
        <v>26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12"/>
      <c r="AG5" s="12"/>
    </row>
    <row r="6" spans="1:33" ht="17.399999999999999" x14ac:dyDescent="0.45">
      <c r="A6" s="11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x14ac:dyDescent="0.35">
      <c r="A7" s="3" t="s">
        <v>3</v>
      </c>
      <c r="B7" s="4">
        <v>2025</v>
      </c>
      <c r="C7" s="4">
        <v>2026</v>
      </c>
      <c r="D7" s="4">
        <v>2027</v>
      </c>
      <c r="E7" s="4">
        <v>2028</v>
      </c>
      <c r="F7" s="4">
        <v>2029</v>
      </c>
      <c r="G7" s="4">
        <v>2030</v>
      </c>
      <c r="H7" s="4">
        <v>2031</v>
      </c>
      <c r="I7" s="4">
        <v>2032</v>
      </c>
      <c r="J7" s="4">
        <v>2033</v>
      </c>
      <c r="K7" s="4">
        <v>2034</v>
      </c>
      <c r="L7" s="4">
        <v>2035</v>
      </c>
      <c r="M7" s="4">
        <v>2036</v>
      </c>
      <c r="N7" s="4">
        <v>2037</v>
      </c>
      <c r="O7" s="4">
        <v>2038</v>
      </c>
      <c r="P7" s="4">
        <v>2039</v>
      </c>
      <c r="Q7" s="4">
        <v>2040</v>
      </c>
      <c r="R7" s="4">
        <v>2041</v>
      </c>
      <c r="S7" s="4">
        <v>2042</v>
      </c>
      <c r="T7" s="4">
        <v>2043</v>
      </c>
      <c r="U7" s="4">
        <v>2044</v>
      </c>
      <c r="V7" s="4">
        <v>2045</v>
      </c>
      <c r="W7" s="4">
        <v>2046</v>
      </c>
      <c r="X7" s="4">
        <v>2047</v>
      </c>
      <c r="Y7" s="4">
        <v>2048</v>
      </c>
      <c r="Z7" s="4">
        <v>2049</v>
      </c>
      <c r="AA7" s="4">
        <v>2050</v>
      </c>
      <c r="AB7" s="4">
        <v>2051</v>
      </c>
      <c r="AC7" s="4" t="s">
        <v>4</v>
      </c>
    </row>
    <row r="8" spans="1:33" x14ac:dyDescent="0.35">
      <c r="A8" s="5" t="s">
        <v>5</v>
      </c>
      <c r="B8" s="2">
        <v>0</v>
      </c>
      <c r="C8" s="2">
        <v>104772.12523535189</v>
      </c>
      <c r="D8" s="2">
        <v>114855.6508631701</v>
      </c>
      <c r="E8" s="2">
        <v>140077.26320245551</v>
      </c>
      <c r="F8" s="2">
        <v>94741.824334552686</v>
      </c>
      <c r="G8" s="2">
        <v>88737.317753892072</v>
      </c>
      <c r="H8" s="2">
        <v>88733.466846957133</v>
      </c>
      <c r="I8" s="2">
        <v>84876.41131146517</v>
      </c>
      <c r="J8" s="2">
        <v>81128.125287588948</v>
      </c>
      <c r="K8" s="2">
        <v>73358.98873794188</v>
      </c>
      <c r="L8" s="2">
        <v>69402.436202572178</v>
      </c>
      <c r="M8" s="2">
        <v>69400.326936881436</v>
      </c>
      <c r="N8" s="2">
        <v>69399.627259876012</v>
      </c>
      <c r="O8" s="2">
        <v>69398.89074232601</v>
      </c>
      <c r="P8" s="2">
        <v>69398.741405755994</v>
      </c>
      <c r="Q8" s="2">
        <v>128309.94662302508</v>
      </c>
      <c r="R8" s="2">
        <v>44290.012447617228</v>
      </c>
      <c r="S8" s="2">
        <v>44289.86311104722</v>
      </c>
      <c r="T8" s="2">
        <v>44289.713774477226</v>
      </c>
      <c r="U8" s="2">
        <v>31519.604399764899</v>
      </c>
      <c r="V8" s="2">
        <v>31519.455063194902</v>
      </c>
      <c r="W8" s="2">
        <v>20948.408452296102</v>
      </c>
      <c r="X8" s="2">
        <v>9556.6531062751983</v>
      </c>
      <c r="Y8" s="2">
        <v>9556.6531062751983</v>
      </c>
      <c r="Z8" s="2">
        <v>9556.6531062751983</v>
      </c>
      <c r="AA8" s="2">
        <v>0</v>
      </c>
      <c r="AB8" s="2">
        <v>0</v>
      </c>
      <c r="AC8" s="13">
        <f t="shared" ref="AC8:AC19" si="0">SUM(B8:AB8)</f>
        <v>1592118.1593110354</v>
      </c>
    </row>
    <row r="9" spans="1:33" x14ac:dyDescent="0.35">
      <c r="A9" s="5" t="s">
        <v>6</v>
      </c>
      <c r="B9" s="2">
        <v>0</v>
      </c>
      <c r="C9" s="2">
        <v>241906.66372044812</v>
      </c>
      <c r="D9" s="2">
        <v>189681.70756726744</v>
      </c>
      <c r="E9" s="2">
        <v>175179.7183187574</v>
      </c>
      <c r="F9" s="2">
        <v>136573.31248175958</v>
      </c>
      <c r="G9" s="2">
        <v>117292.08555722918</v>
      </c>
      <c r="H9" s="2">
        <v>107336.52408969589</v>
      </c>
      <c r="I9" s="2">
        <v>94963.359510158567</v>
      </c>
      <c r="J9" s="2">
        <v>72200.768883157332</v>
      </c>
      <c r="K9" s="2">
        <v>41067.127424332852</v>
      </c>
      <c r="L9" s="2">
        <v>49114.420850524628</v>
      </c>
      <c r="M9" s="2">
        <v>-258.65869804336489</v>
      </c>
      <c r="N9" s="2">
        <v>19.94839254735</v>
      </c>
      <c r="O9" s="2">
        <v>18.112064774190003</v>
      </c>
      <c r="P9" s="2">
        <v>5.6605375112499994</v>
      </c>
      <c r="Q9" s="2">
        <v>1.99893741414</v>
      </c>
      <c r="R9" s="2">
        <v>0.59734629000000006</v>
      </c>
      <c r="S9" s="2">
        <v>0.44800971999999994</v>
      </c>
      <c r="T9" s="2">
        <v>0.29867315</v>
      </c>
      <c r="U9" s="2">
        <v>0.14933658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13">
        <f t="shared" si="0"/>
        <v>1225104.2430032745</v>
      </c>
    </row>
    <row r="10" spans="1:33" x14ac:dyDescent="0.35">
      <c r="A10" s="5" t="s">
        <v>7</v>
      </c>
      <c r="B10" s="2">
        <v>0</v>
      </c>
      <c r="C10" s="2">
        <v>146180.29156464158</v>
      </c>
      <c r="D10" s="2">
        <v>129259.07495117986</v>
      </c>
      <c r="E10" s="2">
        <v>127299.34777415189</v>
      </c>
      <c r="F10" s="2">
        <v>108491.70744167957</v>
      </c>
      <c r="G10" s="2">
        <v>82206.926896612451</v>
      </c>
      <c r="H10" s="2">
        <v>63141.876572794317</v>
      </c>
      <c r="I10" s="2">
        <v>42296.355841395452</v>
      </c>
      <c r="J10" s="2">
        <v>29864.115972126365</v>
      </c>
      <c r="K10" s="2">
        <v>25218.487858214066</v>
      </c>
      <c r="L10" s="2">
        <v>28058.455475973158</v>
      </c>
      <c r="M10" s="2">
        <v>10772.198072071926</v>
      </c>
      <c r="N10" s="2">
        <v>8958.5845403937637</v>
      </c>
      <c r="O10" s="2">
        <v>5684.7543745365501</v>
      </c>
      <c r="P10" s="2">
        <v>5671.2075320220902</v>
      </c>
      <c r="Q10" s="2">
        <v>5669.09023815</v>
      </c>
      <c r="R10" s="2">
        <v>6268.2074565699995</v>
      </c>
      <c r="S10" s="2">
        <v>0.43556499999999998</v>
      </c>
      <c r="T10" s="2">
        <v>0.28622842999999998</v>
      </c>
      <c r="U10" s="2">
        <v>0.13689185999999998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13">
        <f t="shared" si="0"/>
        <v>825041.54124780302</v>
      </c>
    </row>
    <row r="11" spans="1:33" x14ac:dyDescent="0.35">
      <c r="A11" s="5" t="s">
        <v>8</v>
      </c>
      <c r="B11" s="2">
        <v>0</v>
      </c>
      <c r="C11" s="2">
        <v>99219.127174932248</v>
      </c>
      <c r="D11" s="2">
        <v>100095.12091393225</v>
      </c>
      <c r="E11" s="2">
        <v>97842.620366219184</v>
      </c>
      <c r="F11" s="2">
        <v>83611.31907375154</v>
      </c>
      <c r="G11" s="2">
        <v>56431.497643801471</v>
      </c>
      <c r="H11" s="2">
        <v>56156.613362068914</v>
      </c>
      <c r="I11" s="2">
        <v>49146.907462441464</v>
      </c>
      <c r="J11" s="2">
        <v>47367.252762374046</v>
      </c>
      <c r="K11" s="2">
        <v>44745.584928698976</v>
      </c>
      <c r="L11" s="2">
        <v>38672.120247928862</v>
      </c>
      <c r="M11" s="2">
        <v>36892.1777224295</v>
      </c>
      <c r="N11" s="2">
        <v>36824.358055926568</v>
      </c>
      <c r="O11" s="2">
        <v>36823.282886798261</v>
      </c>
      <c r="P11" s="2">
        <v>35246.140572008968</v>
      </c>
      <c r="Q11" s="2">
        <v>15560.99195565771</v>
      </c>
      <c r="R11" s="2">
        <v>15560.658456860001</v>
      </c>
      <c r="S11" s="2">
        <v>15560.50912029</v>
      </c>
      <c r="T11" s="2">
        <v>15560.35978372</v>
      </c>
      <c r="U11" s="2">
        <v>70087.915392169976</v>
      </c>
      <c r="V11" s="2">
        <v>4275.0235000000002</v>
      </c>
      <c r="W11" s="2">
        <v>4275.0235000000002</v>
      </c>
      <c r="X11" s="2">
        <v>6691.4480099900002</v>
      </c>
      <c r="Y11" s="2">
        <v>3807.0264999999999</v>
      </c>
      <c r="Z11" s="2">
        <v>3807.0264999999999</v>
      </c>
      <c r="AA11" s="2">
        <v>19415.644800009999</v>
      </c>
      <c r="AB11" s="2">
        <v>852.05799999999999</v>
      </c>
      <c r="AC11" s="13">
        <f t="shared" si="0"/>
        <v>994527.80869201012</v>
      </c>
    </row>
    <row r="12" spans="1:33" x14ac:dyDescent="0.35">
      <c r="A12" s="5" t="s">
        <v>9</v>
      </c>
      <c r="B12" s="2">
        <v>0</v>
      </c>
      <c r="C12" s="2">
        <v>2069.1485704034699</v>
      </c>
      <c r="D12" s="2">
        <v>88.243160736869996</v>
      </c>
      <c r="E12" s="2">
        <v>64.992569196869979</v>
      </c>
      <c r="F12" s="2">
        <v>57.974052062649989</v>
      </c>
      <c r="G12" s="2">
        <v>51.147473662649979</v>
      </c>
      <c r="H12" s="2">
        <v>49.980960298839982</v>
      </c>
      <c r="I12" s="2">
        <v>37.352814102229999</v>
      </c>
      <c r="J12" s="2">
        <v>35.00167034295</v>
      </c>
      <c r="K12" s="2">
        <v>30.078415265290015</v>
      </c>
      <c r="L12" s="2">
        <v>17.561606070409994</v>
      </c>
      <c r="M12" s="2">
        <v>14.976541557269998</v>
      </c>
      <c r="N12" s="2">
        <v>10.295797755079997</v>
      </c>
      <c r="O12" s="2">
        <v>3.2831861765400001</v>
      </c>
      <c r="P12" s="2">
        <v>3.1338496065400001</v>
      </c>
      <c r="Q12" s="2">
        <v>0.70934871999999993</v>
      </c>
      <c r="R12" s="2">
        <v>0.56001215000000004</v>
      </c>
      <c r="S12" s="2">
        <v>0.41067556999999999</v>
      </c>
      <c r="T12" s="2">
        <v>0.26133899999999999</v>
      </c>
      <c r="U12" s="2">
        <v>0.11200242999999999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13">
        <f t="shared" si="0"/>
        <v>2535.22404510766</v>
      </c>
    </row>
    <row r="13" spans="1:33" x14ac:dyDescent="0.35">
      <c r="A13" s="5" t="s">
        <v>10</v>
      </c>
      <c r="B13" s="2">
        <v>0</v>
      </c>
      <c r="C13" s="2">
        <v>162333.15902129657</v>
      </c>
      <c r="D13" s="2">
        <v>150319.37904524076</v>
      </c>
      <c r="E13" s="2">
        <v>159188.64499938171</v>
      </c>
      <c r="F13" s="2">
        <v>148570.31471864088</v>
      </c>
      <c r="G13" s="2">
        <v>185967.80022267613</v>
      </c>
      <c r="H13" s="2">
        <v>115484.63051162771</v>
      </c>
      <c r="I13" s="2">
        <v>63658.924461670955</v>
      </c>
      <c r="J13" s="2">
        <v>52145.065487996617</v>
      </c>
      <c r="K13" s="2">
        <v>41629.091102006001</v>
      </c>
      <c r="L13" s="2">
        <v>32644.562608734053</v>
      </c>
      <c r="M13" s="2">
        <v>14601.090770827845</v>
      </c>
      <c r="N13" s="2">
        <v>4010.8827484418894</v>
      </c>
      <c r="O13" s="2">
        <v>4008.3649060271491</v>
      </c>
      <c r="P13" s="2">
        <v>3994.7354937083305</v>
      </c>
      <c r="Q13" s="2">
        <v>3993.1313251460897</v>
      </c>
      <c r="R13" s="2">
        <v>3990.2810674299999</v>
      </c>
      <c r="S13" s="2">
        <v>3990.1317308600001</v>
      </c>
      <c r="T13" s="2">
        <v>3989.9823942899998</v>
      </c>
      <c r="U13" s="2">
        <v>3989.8330577199999</v>
      </c>
      <c r="V13" s="2">
        <v>3989.7334999999998</v>
      </c>
      <c r="W13" s="2">
        <v>480.16352499999999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13">
        <f t="shared" si="0"/>
        <v>1162979.9026987231</v>
      </c>
    </row>
    <row r="14" spans="1:33" x14ac:dyDescent="0.35">
      <c r="A14" s="5" t="s">
        <v>11</v>
      </c>
      <c r="B14" s="2">
        <v>0</v>
      </c>
      <c r="C14" s="2">
        <v>140880.35093305403</v>
      </c>
      <c r="D14" s="2">
        <v>114918.49771281795</v>
      </c>
      <c r="E14" s="2">
        <v>94753.104562142689</v>
      </c>
      <c r="F14" s="2">
        <v>88735.847159792087</v>
      </c>
      <c r="G14" s="2">
        <v>88735.726823222081</v>
      </c>
      <c r="H14" s="2">
        <v>97965.213675697349</v>
      </c>
      <c r="I14" s="2">
        <v>84328.679280806871</v>
      </c>
      <c r="J14" s="2">
        <v>87495.894556053594</v>
      </c>
      <c r="K14" s="2">
        <v>69402.866186221756</v>
      </c>
      <c r="L14" s="2">
        <v>69400.401605161431</v>
      </c>
      <c r="M14" s="2">
        <v>69400.25226859143</v>
      </c>
      <c r="N14" s="2">
        <v>69399.55259158602</v>
      </c>
      <c r="O14" s="2">
        <v>69398.816074035989</v>
      </c>
      <c r="P14" s="2">
        <v>69398.666737466003</v>
      </c>
      <c r="Q14" s="2">
        <v>44291.468600896013</v>
      </c>
      <c r="R14" s="2">
        <v>44289.937779337226</v>
      </c>
      <c r="S14" s="2">
        <v>44289.788442767218</v>
      </c>
      <c r="T14" s="2">
        <v>95829.790936587931</v>
      </c>
      <c r="U14" s="2">
        <v>31519.5297314749</v>
      </c>
      <c r="V14" s="2">
        <v>69215.953438572615</v>
      </c>
      <c r="W14" s="2">
        <v>42956.540585961899</v>
      </c>
      <c r="X14" s="2">
        <v>9556.6531062751983</v>
      </c>
      <c r="Y14" s="2">
        <v>9556.6531062751983</v>
      </c>
      <c r="Z14" s="2">
        <v>29000.868227619027</v>
      </c>
      <c r="AA14" s="2">
        <v>0</v>
      </c>
      <c r="AB14" s="2">
        <v>0</v>
      </c>
      <c r="AC14" s="13">
        <f t="shared" si="0"/>
        <v>1634721.0541224161</v>
      </c>
    </row>
    <row r="15" spans="1:33" x14ac:dyDescent="0.35">
      <c r="A15" s="5" t="s">
        <v>12</v>
      </c>
      <c r="B15" s="2">
        <v>231739.4990333842</v>
      </c>
      <c r="C15" s="2">
        <v>208803.89873145739</v>
      </c>
      <c r="D15" s="2">
        <v>218953.52339349079</v>
      </c>
      <c r="E15" s="2">
        <v>180568.67525291868</v>
      </c>
      <c r="F15" s="2">
        <v>134747.22803752904</v>
      </c>
      <c r="G15" s="2">
        <v>111596.24105235963</v>
      </c>
      <c r="H15" s="2">
        <v>110593.95015112069</v>
      </c>
      <c r="I15" s="2">
        <v>66414.469477163657</v>
      </c>
      <c r="J15" s="2">
        <v>72199.680527895849</v>
      </c>
      <c r="K15" s="2">
        <v>49116.736778481485</v>
      </c>
      <c r="L15" s="2">
        <v>56548.627820816502</v>
      </c>
      <c r="M15" s="2">
        <v>21.145315547279999</v>
      </c>
      <c r="N15" s="2">
        <v>19.873724267349999</v>
      </c>
      <c r="O15" s="2">
        <v>5.7352058012499993</v>
      </c>
      <c r="P15" s="2">
        <v>3.5590824692499998</v>
      </c>
      <c r="Q15" s="2">
        <v>0.67201456999999998</v>
      </c>
      <c r="R15" s="2">
        <v>0.52267799999999998</v>
      </c>
      <c r="S15" s="2">
        <v>0.37334142999999997</v>
      </c>
      <c r="T15" s="2">
        <v>0.22400485999999997</v>
      </c>
      <c r="U15" s="2">
        <v>7.4668289999999998E-2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13">
        <f t="shared" si="0"/>
        <v>1441334.7102918532</v>
      </c>
    </row>
    <row r="16" spans="1:33" x14ac:dyDescent="0.35">
      <c r="A16" s="5" t="s">
        <v>13</v>
      </c>
      <c r="B16" s="2">
        <v>134963.57186547102</v>
      </c>
      <c r="C16" s="2">
        <v>161553.861334755</v>
      </c>
      <c r="D16" s="2">
        <v>122534.58371833315</v>
      </c>
      <c r="E16" s="2">
        <v>108531.52165085188</v>
      </c>
      <c r="F16" s="2">
        <v>110849.61569481246</v>
      </c>
      <c r="G16" s="2">
        <v>83499.777209680295</v>
      </c>
      <c r="H16" s="2">
        <v>51665.157602460589</v>
      </c>
      <c r="I16" s="2">
        <v>29864.667573105464</v>
      </c>
      <c r="J16" s="2">
        <v>37158.008531404346</v>
      </c>
      <c r="K16" s="2">
        <v>25218.343214159348</v>
      </c>
      <c r="L16" s="2">
        <v>10772.272740361925</v>
      </c>
      <c r="M16" s="2">
        <v>10768.419273807698</v>
      </c>
      <c r="N16" s="2">
        <v>5685.0004085484197</v>
      </c>
      <c r="O16" s="2">
        <v>5681.656716332931</v>
      </c>
      <c r="P16" s="2">
        <v>5670.0691550153906</v>
      </c>
      <c r="Q16" s="2">
        <v>5669.0155698599992</v>
      </c>
      <c r="R16" s="2">
        <v>0.51023328999999995</v>
      </c>
      <c r="S16" s="2">
        <v>0.36089671999999995</v>
      </c>
      <c r="T16" s="2">
        <v>0.21156015</v>
      </c>
      <c r="U16" s="2">
        <v>6.2223580000000001E-2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13">
        <f t="shared" si="0"/>
        <v>910086.68717269984</v>
      </c>
    </row>
    <row r="17" spans="1:35" x14ac:dyDescent="0.35">
      <c r="A17" s="5" t="s">
        <v>14</v>
      </c>
      <c r="B17" s="2">
        <v>97449.134389032275</v>
      </c>
      <c r="C17" s="2">
        <v>98062.216486232253</v>
      </c>
      <c r="D17" s="2">
        <v>100976.51048098212</v>
      </c>
      <c r="E17" s="2">
        <v>99561.549581298605</v>
      </c>
      <c r="F17" s="2">
        <v>60001.037962101473</v>
      </c>
      <c r="G17" s="2">
        <v>56430.599352958918</v>
      </c>
      <c r="H17" s="2">
        <v>54994.733211982326</v>
      </c>
      <c r="I17" s="2">
        <v>47367.327430664045</v>
      </c>
      <c r="J17" s="2">
        <v>50784.839958768927</v>
      </c>
      <c r="K17" s="2">
        <v>37684.592956903289</v>
      </c>
      <c r="L17" s="2">
        <v>36853.773430988636</v>
      </c>
      <c r="M17" s="2">
        <v>36825.136136649176</v>
      </c>
      <c r="N17" s="2">
        <v>36824.147323630175</v>
      </c>
      <c r="O17" s="2">
        <v>23785.570960318946</v>
      </c>
      <c r="P17" s="2">
        <v>15561.066623947709</v>
      </c>
      <c r="Q17" s="2">
        <v>15560.73312515</v>
      </c>
      <c r="R17" s="2">
        <v>15560.58378857</v>
      </c>
      <c r="S17" s="2">
        <v>15560.434452</v>
      </c>
      <c r="T17" s="2">
        <v>15560.285115430001</v>
      </c>
      <c r="U17" s="2">
        <v>4275.0732788599998</v>
      </c>
      <c r="V17" s="2">
        <v>4275.0235000000002</v>
      </c>
      <c r="W17" s="2">
        <v>4275.0235000000002</v>
      </c>
      <c r="X17" s="2">
        <v>3807.0264999999999</v>
      </c>
      <c r="Y17" s="2">
        <v>3807.0264999999999</v>
      </c>
      <c r="Z17" s="2">
        <v>3807.0264999999999</v>
      </c>
      <c r="AA17" s="2">
        <v>852.05799999999999</v>
      </c>
      <c r="AB17" s="2">
        <v>0</v>
      </c>
      <c r="AC17" s="13">
        <f t="shared" si="0"/>
        <v>940502.5305464688</v>
      </c>
    </row>
    <row r="18" spans="1:35" x14ac:dyDescent="0.35">
      <c r="A18" s="5" t="s">
        <v>15</v>
      </c>
      <c r="B18" s="2">
        <v>1162.0186009134702</v>
      </c>
      <c r="C18" s="2">
        <v>110.57476297346999</v>
      </c>
      <c r="D18" s="2">
        <v>616.36758468687003</v>
      </c>
      <c r="E18" s="2">
        <v>34.449232702650001</v>
      </c>
      <c r="F18" s="2">
        <v>30.934941942650013</v>
      </c>
      <c r="G18" s="2">
        <v>48.89880537265001</v>
      </c>
      <c r="H18" s="2">
        <v>26.901727751820008</v>
      </c>
      <c r="I18" s="2">
        <v>25.374145812230005</v>
      </c>
      <c r="J18" s="2">
        <v>42.846242061559998</v>
      </c>
      <c r="K18" s="2">
        <v>18.033613655289997</v>
      </c>
      <c r="L18" s="2">
        <v>15.051209847269996</v>
      </c>
      <c r="M18" s="2">
        <v>13.569772233659998</v>
      </c>
      <c r="N18" s="2">
        <v>4.4821339384700005</v>
      </c>
      <c r="O18" s="2">
        <v>3.2085178865399997</v>
      </c>
      <c r="P18" s="2">
        <v>0.80546935338999992</v>
      </c>
      <c r="Q18" s="2">
        <v>0.63468043000000007</v>
      </c>
      <c r="R18" s="2">
        <v>0.48534385999999996</v>
      </c>
      <c r="S18" s="2">
        <v>0.33600728999999996</v>
      </c>
      <c r="T18" s="2">
        <v>0.18667072000000001</v>
      </c>
      <c r="U18" s="2">
        <v>3.7334150000000003E-2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13">
        <f t="shared" si="0"/>
        <v>2155.1967975819903</v>
      </c>
    </row>
    <row r="19" spans="1:35" x14ac:dyDescent="0.35">
      <c r="A19" s="5" t="s">
        <v>16</v>
      </c>
      <c r="B19" s="2">
        <v>158484.76642578165</v>
      </c>
      <c r="C19" s="2">
        <v>150197.67767507207</v>
      </c>
      <c r="D19" s="2">
        <v>148380.50540897076</v>
      </c>
      <c r="E19" s="2">
        <v>135902.04625315155</v>
      </c>
      <c r="F19" s="2">
        <v>115161.14687332856</v>
      </c>
      <c r="G19" s="2">
        <v>87034.401555886114</v>
      </c>
      <c r="H19" s="2">
        <v>63516.648696766453</v>
      </c>
      <c r="I19" s="2">
        <v>61929.207342084417</v>
      </c>
      <c r="J19" s="2">
        <v>41789.985951766008</v>
      </c>
      <c r="K19" s="2">
        <v>38357.027098711085</v>
      </c>
      <c r="L19" s="2">
        <v>24247.713478933492</v>
      </c>
      <c r="M19" s="2">
        <v>4012.1387843584098</v>
      </c>
      <c r="N19" s="2">
        <v>4008.4395743071491</v>
      </c>
      <c r="O19" s="2">
        <v>4008.2759327936196</v>
      </c>
      <c r="P19" s="2">
        <v>3994.11859416473</v>
      </c>
      <c r="Q19" s="2">
        <v>3990.3557357199998</v>
      </c>
      <c r="R19" s="2">
        <v>3990.2063991499999</v>
      </c>
      <c r="S19" s="2">
        <v>3990.0570625700002</v>
      </c>
      <c r="T19" s="2">
        <v>3989.9077259999999</v>
      </c>
      <c r="U19" s="2">
        <v>3989.7583894299996</v>
      </c>
      <c r="V19" s="2">
        <v>3989.7334999999998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13">
        <f t="shared" si="0"/>
        <v>1064964.1184589462</v>
      </c>
    </row>
    <row r="20" spans="1:35" x14ac:dyDescent="0.35">
      <c r="A20" s="7" t="s">
        <v>4</v>
      </c>
      <c r="B20" s="14">
        <f t="shared" ref="B20:AC20" si="1">SUM(B8:B19)</f>
        <v>623798.9903145826</v>
      </c>
      <c r="C20" s="14">
        <f t="shared" si="1"/>
        <v>1516089.0952106181</v>
      </c>
      <c r="D20" s="14">
        <f t="shared" si="1"/>
        <v>1390679.1648008088</v>
      </c>
      <c r="E20" s="14">
        <f t="shared" si="1"/>
        <v>1319003.9337632286</v>
      </c>
      <c r="F20" s="14">
        <f t="shared" si="1"/>
        <v>1081572.2627719534</v>
      </c>
      <c r="G20" s="14">
        <f t="shared" si="1"/>
        <v>958032.42034735368</v>
      </c>
      <c r="H20" s="14">
        <f t="shared" si="1"/>
        <v>809665.69740922202</v>
      </c>
      <c r="I20" s="14">
        <f t="shared" si="1"/>
        <v>624909.03665087058</v>
      </c>
      <c r="J20" s="14">
        <f t="shared" si="1"/>
        <v>572211.58583153656</v>
      </c>
      <c r="K20" s="14">
        <f t="shared" si="1"/>
        <v>445846.95831459132</v>
      </c>
      <c r="L20" s="14">
        <f t="shared" si="1"/>
        <v>415747.39727791253</v>
      </c>
      <c r="M20" s="14">
        <f t="shared" si="1"/>
        <v>252462.7728969123</v>
      </c>
      <c r="N20" s="14">
        <f t="shared" si="1"/>
        <v>235165.19255121826</v>
      </c>
      <c r="O20" s="14">
        <f t="shared" si="1"/>
        <v>218819.95156780802</v>
      </c>
      <c r="P20" s="14">
        <f t="shared" si="1"/>
        <v>208947.90505302965</v>
      </c>
      <c r="Q20" s="14">
        <f t="shared" si="1"/>
        <v>223048.74815473906</v>
      </c>
      <c r="R20" s="14">
        <f t="shared" si="1"/>
        <v>133952.56300912445</v>
      </c>
      <c r="S20" s="14">
        <f t="shared" si="1"/>
        <v>127683.14841526443</v>
      </c>
      <c r="T20" s="14">
        <f t="shared" si="1"/>
        <v>179221.50820681517</v>
      </c>
      <c r="U20" s="14">
        <f t="shared" si="1"/>
        <v>145382.28670630977</v>
      </c>
      <c r="V20" s="14">
        <f t="shared" si="1"/>
        <v>117264.92250176752</v>
      </c>
      <c r="W20" s="14">
        <f t="shared" si="1"/>
        <v>72935.159563257999</v>
      </c>
      <c r="X20" s="14">
        <f t="shared" si="1"/>
        <v>29611.780722540396</v>
      </c>
      <c r="Y20" s="14">
        <f t="shared" si="1"/>
        <v>26727.359212550396</v>
      </c>
      <c r="Z20" s="14">
        <f t="shared" si="1"/>
        <v>46171.574333894227</v>
      </c>
      <c r="AA20" s="14">
        <f t="shared" si="1"/>
        <v>20267.70280001</v>
      </c>
      <c r="AB20" s="14">
        <f t="shared" si="1"/>
        <v>852.05799999999999</v>
      </c>
      <c r="AC20" s="14">
        <f t="shared" si="1"/>
        <v>11796071.176387921</v>
      </c>
      <c r="AD20" s="13"/>
      <c r="AE20" s="13"/>
    </row>
    <row r="21" spans="1:35" x14ac:dyDescent="0.35">
      <c r="AE21" s="15">
        <v>0</v>
      </c>
    </row>
    <row r="22" spans="1:35" ht="17.399999999999999" x14ac:dyDescent="0.45">
      <c r="A22" s="36" t="str">
        <f>+A1</f>
        <v>Ministerio de Hacienda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12"/>
      <c r="S22" s="12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G22" s="13"/>
      <c r="AH22" s="2"/>
      <c r="AI22" s="17"/>
    </row>
    <row r="23" spans="1:35" ht="17.399999999999999" x14ac:dyDescent="0.45">
      <c r="A23" s="36" t="str">
        <f>+A2</f>
        <v>Perfil de Vencimientos Intereses Deuda Interna del Gobierno Central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12"/>
      <c r="S23" s="12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G23" s="2"/>
    </row>
    <row r="24" spans="1:35" ht="17.399999999999999" x14ac:dyDescent="0.45">
      <c r="A24" s="36" t="s">
        <v>17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12"/>
      <c r="S24" s="12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G24" s="17"/>
    </row>
    <row r="25" spans="1:35" ht="17.399999999999999" x14ac:dyDescent="0.45">
      <c r="A25" s="36" t="s">
        <v>18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12"/>
      <c r="S25" s="12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5" ht="17.399999999999999" x14ac:dyDescent="0.45">
      <c r="A26" s="36" t="str">
        <f>+A5</f>
        <v>Al 31 Julio del 2025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12"/>
      <c r="S26" s="12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5" ht="17.399999999999999" x14ac:dyDescent="0.4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35" x14ac:dyDescent="0.35">
      <c r="A28" s="3" t="s">
        <v>3</v>
      </c>
      <c r="B28" s="4">
        <v>2025</v>
      </c>
      <c r="C28" s="4">
        <v>2026</v>
      </c>
      <c r="D28" s="4">
        <v>2027</v>
      </c>
      <c r="E28" s="4">
        <v>2028</v>
      </c>
      <c r="F28" s="4">
        <v>2029</v>
      </c>
      <c r="G28" s="4">
        <v>2030</v>
      </c>
      <c r="H28" s="4">
        <v>2031</v>
      </c>
      <c r="I28" s="4">
        <v>2032</v>
      </c>
      <c r="J28" s="4">
        <v>2033</v>
      </c>
      <c r="K28" s="4">
        <v>2034</v>
      </c>
      <c r="L28" s="4">
        <v>2035</v>
      </c>
      <c r="M28" s="4">
        <v>2036</v>
      </c>
      <c r="N28" s="4">
        <v>2037</v>
      </c>
      <c r="O28" s="4">
        <v>2038</v>
      </c>
      <c r="P28" s="4">
        <v>2039</v>
      </c>
      <c r="Q28" s="4">
        <v>2040</v>
      </c>
      <c r="R28" s="4">
        <v>2041</v>
      </c>
      <c r="S28" s="4">
        <v>2042</v>
      </c>
      <c r="T28" s="4">
        <v>2043</v>
      </c>
      <c r="U28" s="4">
        <v>2044</v>
      </c>
      <c r="V28" s="4">
        <v>2045</v>
      </c>
      <c r="W28" s="4">
        <v>2046</v>
      </c>
      <c r="X28" s="4" t="s">
        <v>4</v>
      </c>
    </row>
    <row r="29" spans="1:35" x14ac:dyDescent="0.35">
      <c r="A29" s="18" t="s">
        <v>5</v>
      </c>
      <c r="B29" s="2">
        <v>0</v>
      </c>
      <c r="C29" s="2">
        <v>16.49351879</v>
      </c>
      <c r="D29" s="2">
        <v>16.23309158</v>
      </c>
      <c r="E29" s="2">
        <v>7.2588773900000003</v>
      </c>
      <c r="F29" s="2">
        <v>7.2049573400000009</v>
      </c>
      <c r="G29" s="2">
        <v>6.9491217300000008</v>
      </c>
      <c r="H29" s="2">
        <v>2.3710234700000004</v>
      </c>
      <c r="I29" s="2">
        <v>2.31098553</v>
      </c>
      <c r="J29" s="2">
        <v>2.25143359</v>
      </c>
      <c r="K29" s="2">
        <v>2.220993</v>
      </c>
      <c r="L29" s="2">
        <v>2.220993</v>
      </c>
      <c r="M29" s="2">
        <v>2.220993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19">
        <f t="shared" ref="X29:X40" si="2">SUM(B29:W29)</f>
        <v>67.735988419999984</v>
      </c>
    </row>
    <row r="30" spans="1:35" x14ac:dyDescent="0.35">
      <c r="A30" s="18" t="s">
        <v>6</v>
      </c>
      <c r="B30" s="2">
        <v>0</v>
      </c>
      <c r="C30" s="2">
        <v>53.831894409999997</v>
      </c>
      <c r="D30" s="2">
        <v>30.35605803</v>
      </c>
      <c r="E30" s="2">
        <v>30.306039680000001</v>
      </c>
      <c r="F30" s="2">
        <v>47.69017118999998</v>
      </c>
      <c r="G30" s="2">
        <v>0.20043433999999996</v>
      </c>
      <c r="H30" s="2">
        <v>0.16304119</v>
      </c>
      <c r="I30" s="2">
        <v>6.6694169999999997E-2</v>
      </c>
      <c r="J30" s="2">
        <v>2.5386840000000004E-2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19">
        <f t="shared" si="2"/>
        <v>162.63971984999998</v>
      </c>
    </row>
    <row r="31" spans="1:35" x14ac:dyDescent="0.35">
      <c r="A31" s="18" t="s">
        <v>7</v>
      </c>
      <c r="B31" s="2">
        <v>0</v>
      </c>
      <c r="C31" s="2">
        <v>0.42665583999999995</v>
      </c>
      <c r="D31" s="2">
        <v>0.37095925999999996</v>
      </c>
      <c r="E31" s="2">
        <v>1.0703258599999999</v>
      </c>
      <c r="F31" s="2">
        <v>0.25579429000000004</v>
      </c>
      <c r="G31" s="2">
        <v>0.19270795999999998</v>
      </c>
      <c r="H31" s="2">
        <v>0.13680614000000002</v>
      </c>
      <c r="I31" s="2">
        <v>7.982098E-2</v>
      </c>
      <c r="J31" s="2">
        <v>2.0304700000000002E-2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19">
        <f t="shared" si="2"/>
        <v>2.5533750299999998</v>
      </c>
    </row>
    <row r="32" spans="1:35" x14ac:dyDescent="0.35">
      <c r="A32" s="18" t="s">
        <v>8</v>
      </c>
      <c r="B32" s="2">
        <v>0</v>
      </c>
      <c r="C32" s="2">
        <v>0.42303784799999999</v>
      </c>
      <c r="D32" s="2">
        <v>0.35720433000000001</v>
      </c>
      <c r="E32" s="2">
        <v>0.29689811999999999</v>
      </c>
      <c r="F32" s="2">
        <v>0.24255254999999998</v>
      </c>
      <c r="G32" s="2">
        <v>0.18862633000000001</v>
      </c>
      <c r="H32" s="2">
        <v>0.13261980000000001</v>
      </c>
      <c r="I32" s="2">
        <v>7.4949460000000009E-2</v>
      </c>
      <c r="J32" s="2">
        <v>1.5200080000000001E-2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19">
        <f t="shared" si="2"/>
        <v>1.731088518</v>
      </c>
    </row>
    <row r="33" spans="1:33" x14ac:dyDescent="0.35">
      <c r="A33" s="18" t="s">
        <v>9</v>
      </c>
      <c r="B33" s="2">
        <v>0</v>
      </c>
      <c r="C33" s="2">
        <v>158.82429508659999</v>
      </c>
      <c r="D33" s="2">
        <v>142.42568795000003</v>
      </c>
      <c r="E33" s="2">
        <v>115.69086253</v>
      </c>
      <c r="F33" s="2">
        <v>133.74307981999999</v>
      </c>
      <c r="G33" s="2">
        <v>99.690160599999999</v>
      </c>
      <c r="H33" s="2">
        <v>99.907658470000015</v>
      </c>
      <c r="I33" s="2">
        <v>81.492049495000018</v>
      </c>
      <c r="J33" s="2">
        <v>94.204781010000005</v>
      </c>
      <c r="K33" s="2">
        <v>37.386102070000007</v>
      </c>
      <c r="L33" s="2">
        <v>16.443666749999998</v>
      </c>
      <c r="M33" s="2">
        <v>16.443666749999998</v>
      </c>
      <c r="N33" s="2">
        <v>5.65187375</v>
      </c>
      <c r="O33" s="2">
        <v>5.1672269999999996</v>
      </c>
      <c r="P33" s="2">
        <v>5.1672269999999996</v>
      </c>
      <c r="Q33" s="2">
        <v>5.1672269999999996</v>
      </c>
      <c r="R33" s="2">
        <v>5.1672269999999996</v>
      </c>
      <c r="S33" s="2">
        <v>5.1672269999999996</v>
      </c>
      <c r="T33" s="2">
        <v>5.1672269999999996</v>
      </c>
      <c r="U33" s="2">
        <v>5.1672269999999996</v>
      </c>
      <c r="V33" s="2">
        <v>5.1672269999999996</v>
      </c>
      <c r="W33" s="2">
        <v>5.1672269999999996</v>
      </c>
      <c r="X33" s="19">
        <f t="shared" si="2"/>
        <v>1048.4089272816</v>
      </c>
    </row>
    <row r="34" spans="1:33" x14ac:dyDescent="0.35">
      <c r="A34" s="18" t="s">
        <v>10</v>
      </c>
      <c r="B34" s="2">
        <v>0</v>
      </c>
      <c r="C34" s="2">
        <v>0.86147754999999981</v>
      </c>
      <c r="D34" s="2">
        <v>0.80990892999999997</v>
      </c>
      <c r="E34" s="2">
        <v>0.50146787999999998</v>
      </c>
      <c r="F34" s="2">
        <v>0.68969435999999995</v>
      </c>
      <c r="G34" s="2">
        <v>0.17899825999999999</v>
      </c>
      <c r="H34" s="2">
        <v>0.12280079999999999</v>
      </c>
      <c r="I34" s="2">
        <v>6.5286800000000006E-2</v>
      </c>
      <c r="J34" s="2">
        <v>5.1086600000000001E-3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19">
        <f t="shared" si="2"/>
        <v>3.2347432399999994</v>
      </c>
    </row>
    <row r="35" spans="1:33" x14ac:dyDescent="0.35">
      <c r="A35" s="18" t="s">
        <v>11</v>
      </c>
      <c r="B35" s="2">
        <v>0</v>
      </c>
      <c r="C35" s="2">
        <v>16.255535179999999</v>
      </c>
      <c r="D35" s="2">
        <v>14.794906928300001</v>
      </c>
      <c r="E35" s="2">
        <v>7.2298011900000008</v>
      </c>
      <c r="F35" s="2">
        <v>6.97266049</v>
      </c>
      <c r="G35" s="2">
        <v>2.7642800177000018</v>
      </c>
      <c r="H35" s="2">
        <v>2.3395146900000001</v>
      </c>
      <c r="I35" s="2">
        <v>2.2812918799999999</v>
      </c>
      <c r="J35" s="2">
        <v>2.220993</v>
      </c>
      <c r="K35" s="2">
        <v>2.220993</v>
      </c>
      <c r="L35" s="2">
        <v>2.220993</v>
      </c>
      <c r="M35" s="2">
        <v>-2.9914774900000003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19">
        <f t="shared" si="2"/>
        <v>56.309491886000004</v>
      </c>
    </row>
    <row r="36" spans="1:33" x14ac:dyDescent="0.35">
      <c r="A36" s="18" t="s">
        <v>12</v>
      </c>
      <c r="B36" s="2">
        <v>53.860830179999994</v>
      </c>
      <c r="C36" s="2">
        <v>54.432666359999999</v>
      </c>
      <c r="D36" s="2">
        <v>30.331234010000003</v>
      </c>
      <c r="E36" s="2">
        <v>30.280257819999999</v>
      </c>
      <c r="F36" s="2">
        <v>0.22745946999999994</v>
      </c>
      <c r="G36" s="2">
        <v>0.17279058999999997</v>
      </c>
      <c r="H36" s="2">
        <v>0.11329016</v>
      </c>
      <c r="I36" s="2">
        <v>5.5367740000000006E-2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19">
        <f t="shared" si="2"/>
        <v>169.47389633</v>
      </c>
    </row>
    <row r="37" spans="1:33" x14ac:dyDescent="0.35">
      <c r="A37" s="18" t="s">
        <v>13</v>
      </c>
      <c r="B37" s="2">
        <v>0.44603819000000006</v>
      </c>
      <c r="C37" s="2">
        <v>0.39654906000000001</v>
      </c>
      <c r="D37" s="2">
        <v>0.34606062000000004</v>
      </c>
      <c r="E37" s="2">
        <v>0.28205916000000003</v>
      </c>
      <c r="F37" s="2">
        <v>0.21981393000000002</v>
      </c>
      <c r="G37" s="2">
        <v>0.16494938999999997</v>
      </c>
      <c r="H37" s="2">
        <v>0.10854219999999999</v>
      </c>
      <c r="I37" s="2">
        <v>5.0408970000000004E-2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19">
        <f t="shared" si="2"/>
        <v>2.01442152</v>
      </c>
    </row>
    <row r="38" spans="1:33" x14ac:dyDescent="0.35">
      <c r="A38" s="18" t="s">
        <v>14</v>
      </c>
      <c r="B38" s="2">
        <v>0.45125078999999996</v>
      </c>
      <c r="C38" s="2">
        <v>0.38480547000000004</v>
      </c>
      <c r="D38" s="2">
        <v>0.32760095000000006</v>
      </c>
      <c r="E38" s="2">
        <v>0.27259032999999994</v>
      </c>
      <c r="F38" s="2">
        <v>0.21746179000000002</v>
      </c>
      <c r="G38" s="2">
        <v>0.16240501999999998</v>
      </c>
      <c r="H38" s="2">
        <v>0.10592569</v>
      </c>
      <c r="I38" s="2">
        <v>4.7075089999999993E-2</v>
      </c>
      <c r="J38" s="2">
        <v>1.6422000000000001E-3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19">
        <f t="shared" si="2"/>
        <v>1.9707573300000001</v>
      </c>
    </row>
    <row r="39" spans="1:33" x14ac:dyDescent="0.35">
      <c r="A39" s="18" t="s">
        <v>15</v>
      </c>
      <c r="B39" s="2">
        <v>187.17449449</v>
      </c>
      <c r="C39" s="2">
        <v>132.17397714999998</v>
      </c>
      <c r="D39" s="2">
        <v>144.3311775233</v>
      </c>
      <c r="E39" s="2">
        <v>109.65458575</v>
      </c>
      <c r="F39" s="2">
        <v>108.74850961</v>
      </c>
      <c r="G39" s="2">
        <v>96.099416569999988</v>
      </c>
      <c r="H39" s="2">
        <v>71.608410219999996</v>
      </c>
      <c r="I39" s="2">
        <v>65.732532190000001</v>
      </c>
      <c r="J39" s="2">
        <v>60.161762870000004</v>
      </c>
      <c r="K39" s="2">
        <v>16.443666749999998</v>
      </c>
      <c r="L39" s="2">
        <v>16.443666749999998</v>
      </c>
      <c r="M39" s="2">
        <v>20.824828650000008</v>
      </c>
      <c r="N39" s="2">
        <v>5.1672269999999996</v>
      </c>
      <c r="O39" s="2">
        <v>5.1672269999999996</v>
      </c>
      <c r="P39" s="2">
        <v>5.1672269999999996</v>
      </c>
      <c r="Q39" s="2">
        <v>5.1672269999999996</v>
      </c>
      <c r="R39" s="2">
        <v>5.1672269999999996</v>
      </c>
      <c r="S39" s="2">
        <v>5.1672269999999996</v>
      </c>
      <c r="T39" s="2">
        <v>5.1672269999999996</v>
      </c>
      <c r="U39" s="2">
        <v>5.1672269999999996</v>
      </c>
      <c r="V39" s="2">
        <v>5.1672269999999996</v>
      </c>
      <c r="W39" s="2">
        <v>6.1051705800000038</v>
      </c>
      <c r="X39" s="19">
        <f t="shared" si="2"/>
        <v>1082.0072421032994</v>
      </c>
      <c r="Z39" s="13"/>
    </row>
    <row r="40" spans="1:33" x14ac:dyDescent="0.35">
      <c r="A40" s="18" t="s">
        <v>16</v>
      </c>
      <c r="B40" s="2">
        <v>1.0540994099999998</v>
      </c>
      <c r="C40" s="2">
        <v>0.85892288999999988</v>
      </c>
      <c r="D40" s="2">
        <v>0.78483700000000001</v>
      </c>
      <c r="E40" s="2">
        <v>0.47534439000000001</v>
      </c>
      <c r="F40" s="2">
        <v>0.20641916000000005</v>
      </c>
      <c r="G40" s="2">
        <v>0.15093240999999996</v>
      </c>
      <c r="H40" s="2">
        <v>9.4349869999999988E-2</v>
      </c>
      <c r="I40" s="2">
        <v>3.554305E-2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19">
        <f t="shared" si="2"/>
        <v>3.6604481799999991</v>
      </c>
      <c r="Z40" s="13"/>
    </row>
    <row r="41" spans="1:33" x14ac:dyDescent="0.35">
      <c r="A41" s="7" t="s">
        <v>4</v>
      </c>
      <c r="B41" s="14">
        <f t="shared" ref="B41:X41" si="3">SUM(B29:B40)</f>
        <v>242.98671306</v>
      </c>
      <c r="C41" s="14">
        <f t="shared" si="3"/>
        <v>435.36333563459993</v>
      </c>
      <c r="D41" s="14">
        <f t="shared" si="3"/>
        <v>381.4687271116</v>
      </c>
      <c r="E41" s="14">
        <f t="shared" si="3"/>
        <v>303.31911009999993</v>
      </c>
      <c r="F41" s="14">
        <f t="shared" si="3"/>
        <v>306.41857399999998</v>
      </c>
      <c r="G41" s="14">
        <f t="shared" si="3"/>
        <v>206.91482321769999</v>
      </c>
      <c r="H41" s="14">
        <f t="shared" si="3"/>
        <v>177.20398270000001</v>
      </c>
      <c r="I41" s="14">
        <f t="shared" si="3"/>
        <v>152.29200535500001</v>
      </c>
      <c r="J41" s="14">
        <f t="shared" si="3"/>
        <v>158.90661295000001</v>
      </c>
      <c r="K41" s="14">
        <f t="shared" si="3"/>
        <v>58.271754820000005</v>
      </c>
      <c r="L41" s="14">
        <f t="shared" si="3"/>
        <v>37.329319499999997</v>
      </c>
      <c r="M41" s="14">
        <f t="shared" si="3"/>
        <v>36.498010910000005</v>
      </c>
      <c r="N41" s="14">
        <f t="shared" si="3"/>
        <v>10.81910075</v>
      </c>
      <c r="O41" s="14">
        <f t="shared" si="3"/>
        <v>10.334453999999999</v>
      </c>
      <c r="P41" s="14">
        <f t="shared" si="3"/>
        <v>10.334453999999999</v>
      </c>
      <c r="Q41" s="14">
        <f t="shared" si="3"/>
        <v>10.334453999999999</v>
      </c>
      <c r="R41" s="14">
        <f t="shared" si="3"/>
        <v>10.334453999999999</v>
      </c>
      <c r="S41" s="14">
        <f t="shared" si="3"/>
        <v>10.334453999999999</v>
      </c>
      <c r="T41" s="14">
        <f t="shared" si="3"/>
        <v>10.334453999999999</v>
      </c>
      <c r="U41" s="14">
        <f t="shared" si="3"/>
        <v>10.334453999999999</v>
      </c>
      <c r="V41" s="14">
        <f t="shared" si="3"/>
        <v>10.334453999999999</v>
      </c>
      <c r="W41" s="14">
        <f t="shared" si="3"/>
        <v>11.272397580000003</v>
      </c>
      <c r="X41" s="14">
        <f t="shared" si="3"/>
        <v>2601.7400996888996</v>
      </c>
      <c r="Y41" s="2"/>
      <c r="Z41" s="20"/>
      <c r="AA41" s="6"/>
    </row>
    <row r="43" spans="1:33" x14ac:dyDescent="0.35">
      <c r="A43" s="5" t="s">
        <v>20</v>
      </c>
      <c r="Y43" s="13"/>
      <c r="AG43" s="6"/>
    </row>
    <row r="44" spans="1:33" x14ac:dyDescent="0.35">
      <c r="A44" s="5" t="s">
        <v>21</v>
      </c>
      <c r="P44" s="13"/>
      <c r="AG44" s="6"/>
    </row>
    <row r="45" spans="1:33" x14ac:dyDescent="0.35">
      <c r="P45" s="13"/>
      <c r="S45" s="6"/>
      <c r="T45" s="9"/>
    </row>
    <row r="46" spans="1:33" x14ac:dyDescent="0.35">
      <c r="P46" s="13"/>
      <c r="S46" s="6"/>
    </row>
    <row r="47" spans="1:33" x14ac:dyDescent="0.35">
      <c r="P47" s="13"/>
    </row>
    <row r="48" spans="1:33" x14ac:dyDescent="0.35">
      <c r="P48" s="13"/>
    </row>
  </sheetData>
  <mergeCells count="10">
    <mergeCell ref="A22:Q22"/>
    <mergeCell ref="A23:Q23"/>
    <mergeCell ref="A24:Q24"/>
    <mergeCell ref="A25:Q25"/>
    <mergeCell ref="A26:Q26"/>
    <mergeCell ref="A1:AE1"/>
    <mergeCell ref="A2:AE2"/>
    <mergeCell ref="A3:AE3"/>
    <mergeCell ref="A4:AE4"/>
    <mergeCell ref="A5:AE5"/>
  </mergeCells>
  <pageMargins left="0.7" right="0.7" top="0.75" bottom="0.75" header="0.3" footer="0.3"/>
  <ignoredErrors>
    <ignoredError sqref="B20:AB20 B41:M41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698AE-5F4D-4ACF-9A03-334BD0820BF0}">
  <dimension ref="A1:AJ21"/>
  <sheetViews>
    <sheetView showGridLines="0" zoomScale="80" zoomScaleNormal="80" workbookViewId="0">
      <selection activeCell="A31" sqref="A31"/>
    </sheetView>
  </sheetViews>
  <sheetFormatPr baseColWidth="10" defaultRowHeight="15" x14ac:dyDescent="0.35"/>
  <cols>
    <col min="1" max="1" width="19.33203125" style="1" bestFit="1" customWidth="1"/>
    <col min="2" max="2" width="25.5546875" style="1" bestFit="1" customWidth="1"/>
    <col min="3" max="3" width="13.44140625" style="1" bestFit="1" customWidth="1"/>
    <col min="4" max="4" width="13.33203125" style="1" bestFit="1" customWidth="1"/>
    <col min="5" max="5" width="12.109375" style="1" bestFit="1" customWidth="1"/>
    <col min="6" max="6" width="12.88671875" style="1" bestFit="1" customWidth="1"/>
    <col min="7" max="7" width="12.33203125" style="1" bestFit="1" customWidth="1"/>
    <col min="8" max="8" width="13" style="1" bestFit="1" customWidth="1"/>
    <col min="9" max="9" width="13.33203125" style="1" bestFit="1" customWidth="1"/>
    <col min="10" max="10" width="13.21875" style="1" bestFit="1" customWidth="1"/>
    <col min="11" max="11" width="13" style="1" bestFit="1" customWidth="1"/>
    <col min="12" max="12" width="12.109375" style="1" bestFit="1" customWidth="1"/>
    <col min="13" max="13" width="12.21875" style="1" bestFit="1" customWidth="1"/>
    <col min="14" max="14" width="11.33203125" style="1" bestFit="1" customWidth="1"/>
    <col min="15" max="15" width="11.6640625" style="1" bestFit="1" customWidth="1"/>
    <col min="16" max="16" width="12.88671875" style="1" bestFit="1" customWidth="1"/>
    <col min="17" max="18" width="13.21875" style="1" bestFit="1" customWidth="1"/>
    <col min="19" max="19" width="13" style="1" bestFit="1" customWidth="1"/>
    <col min="20" max="20" width="12.21875" style="1" bestFit="1" customWidth="1"/>
    <col min="21" max="21" width="12.109375" style="1" bestFit="1" customWidth="1"/>
    <col min="22" max="22" width="11.88671875" style="1" bestFit="1" customWidth="1"/>
    <col min="23" max="23" width="11.33203125" style="1" bestFit="1" customWidth="1"/>
    <col min="24" max="24" width="11.5546875" style="1" bestFit="1" customWidth="1"/>
    <col min="25" max="28" width="9.88671875" style="1" bestFit="1" customWidth="1"/>
    <col min="29" max="31" width="9.6640625" style="1" customWidth="1"/>
    <col min="32" max="32" width="10.44140625" style="1" bestFit="1" customWidth="1"/>
    <col min="33" max="33" width="9.6640625" style="1" customWidth="1"/>
    <col min="34" max="35" width="19.33203125" style="1" bestFit="1" customWidth="1"/>
    <col min="36" max="36" width="15.77734375" style="1" bestFit="1" customWidth="1"/>
    <col min="37" max="16384" width="11.5546875" style="1"/>
  </cols>
  <sheetData>
    <row r="1" spans="1:36" s="10" customFormat="1" ht="17.399999999999999" x14ac:dyDescent="0.4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</row>
    <row r="2" spans="1:36" s="10" customFormat="1" ht="17.399999999999999" x14ac:dyDescent="0.45">
      <c r="A2" s="36" t="s">
        <v>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</row>
    <row r="3" spans="1:36" s="10" customFormat="1" ht="17.399999999999999" x14ac:dyDescent="0.45">
      <c r="A3" s="36" t="s">
        <v>18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</row>
    <row r="4" spans="1:36" s="10" customFormat="1" ht="17.399999999999999" x14ac:dyDescent="0.45">
      <c r="A4" s="36" t="str">
        <f>+'Perfil Venc Interes DI Moneda'!A26:S26</f>
        <v>Al 31 Julio del 2025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</row>
    <row r="5" spans="1:36" s="10" customFormat="1" ht="17.399999999999999" x14ac:dyDescent="0.45">
      <c r="A5" s="11"/>
    </row>
    <row r="6" spans="1:36" x14ac:dyDescent="0.35">
      <c r="A6" s="3" t="s">
        <v>3</v>
      </c>
      <c r="B6" s="4">
        <v>2024</v>
      </c>
      <c r="C6" s="4">
        <v>2025</v>
      </c>
      <c r="D6" s="4">
        <v>2026</v>
      </c>
      <c r="E6" s="4">
        <v>2027</v>
      </c>
      <c r="F6" s="4">
        <v>2028</v>
      </c>
      <c r="G6" s="4">
        <v>2029</v>
      </c>
      <c r="H6" s="4">
        <v>2030</v>
      </c>
      <c r="I6" s="4">
        <v>2031</v>
      </c>
      <c r="J6" s="4">
        <v>2032</v>
      </c>
      <c r="K6" s="4">
        <v>2033</v>
      </c>
      <c r="L6" s="4">
        <v>2034</v>
      </c>
      <c r="M6" s="4">
        <v>2035</v>
      </c>
      <c r="N6" s="4">
        <v>2036</v>
      </c>
      <c r="O6" s="4">
        <v>2037</v>
      </c>
      <c r="P6" s="4">
        <v>2038</v>
      </c>
      <c r="Q6" s="4">
        <v>2039</v>
      </c>
      <c r="R6" s="4">
        <v>2040</v>
      </c>
      <c r="S6" s="4">
        <v>2041</v>
      </c>
      <c r="T6" s="4">
        <v>2042</v>
      </c>
      <c r="U6" s="4">
        <v>2043</v>
      </c>
      <c r="V6" s="4">
        <v>2044</v>
      </c>
      <c r="W6" s="4">
        <v>2045</v>
      </c>
      <c r="X6" s="4">
        <v>2046</v>
      </c>
      <c r="Y6" s="4">
        <v>2047</v>
      </c>
      <c r="Z6" s="4">
        <v>2048</v>
      </c>
      <c r="AA6" s="4">
        <v>2049</v>
      </c>
      <c r="AB6" s="4">
        <v>2050</v>
      </c>
      <c r="AC6" s="4">
        <v>2051</v>
      </c>
      <c r="AD6" s="4">
        <v>2052</v>
      </c>
      <c r="AE6" s="4">
        <v>2053</v>
      </c>
      <c r="AF6" s="4">
        <v>2054</v>
      </c>
      <c r="AG6" s="4">
        <v>2055</v>
      </c>
      <c r="AH6" s="4" t="s">
        <v>4</v>
      </c>
    </row>
    <row r="7" spans="1:36" x14ac:dyDescent="0.35">
      <c r="A7" s="5" t="s">
        <v>5</v>
      </c>
      <c r="B7" s="2">
        <v>0</v>
      </c>
      <c r="C7" s="2">
        <v>31.195680278965625</v>
      </c>
      <c r="D7" s="2">
        <v>28.10857504143058</v>
      </c>
      <c r="E7" s="2">
        <v>26.976094774979316</v>
      </c>
      <c r="F7" s="2">
        <v>24.812654106906614</v>
      </c>
      <c r="G7" s="2">
        <v>21.529319663124308</v>
      </c>
      <c r="H7" s="2">
        <v>17.993899217003296</v>
      </c>
      <c r="I7" s="2">
        <v>14.458478721344379</v>
      </c>
      <c r="J7" s="2">
        <v>10.926849910295747</v>
      </c>
      <c r="K7" s="2">
        <v>8.3808973220133431</v>
      </c>
      <c r="L7" s="2">
        <v>7.0173126648881805</v>
      </c>
      <c r="M7" s="2">
        <v>6.3181526909893178</v>
      </c>
      <c r="N7" s="2">
        <v>5.6490227010523002</v>
      </c>
      <c r="O7" s="2">
        <v>4.9798927211152835</v>
      </c>
      <c r="P7" s="2">
        <v>4.3107627311782659</v>
      </c>
      <c r="Q7" s="2">
        <v>3.6416327512412496</v>
      </c>
      <c r="R7" s="2">
        <v>2.9725027613042316</v>
      </c>
      <c r="S7" s="2">
        <v>2.3033727713672145</v>
      </c>
      <c r="T7" s="2">
        <v>1.6342427814301974</v>
      </c>
      <c r="U7" s="2">
        <v>0.96511279149318041</v>
      </c>
      <c r="V7" s="2">
        <v>0.31658451155616324</v>
      </c>
      <c r="W7" s="2">
        <v>6.6384350000000009E-2</v>
      </c>
      <c r="X7" s="2">
        <v>5.9008309999999994E-2</v>
      </c>
      <c r="Y7" s="2">
        <v>5.1632269999999994E-2</v>
      </c>
      <c r="Z7" s="2">
        <v>4.4256230000000001E-2</v>
      </c>
      <c r="AA7" s="2">
        <v>3.6880199999999995E-2</v>
      </c>
      <c r="AB7" s="2">
        <v>2.9504160000000001E-2</v>
      </c>
      <c r="AC7" s="2">
        <v>2.2128119999999998E-2</v>
      </c>
      <c r="AD7" s="2">
        <v>1.4752080000000001E-2</v>
      </c>
      <c r="AE7" s="2">
        <v>7.3760400000000004E-3</v>
      </c>
      <c r="AF7" s="2">
        <v>0</v>
      </c>
      <c r="AG7" s="2">
        <v>0</v>
      </c>
      <c r="AH7" s="6">
        <f t="shared" ref="AH7:AH18" si="0">SUM(B7:AG7)</f>
        <v>224.82296267367877</v>
      </c>
    </row>
    <row r="8" spans="1:36" x14ac:dyDescent="0.35">
      <c r="A8" s="5" t="s">
        <v>6</v>
      </c>
      <c r="B8" s="2">
        <v>0</v>
      </c>
      <c r="C8" s="2">
        <v>63.557258770000004</v>
      </c>
      <c r="D8" s="2">
        <v>62.497820759999996</v>
      </c>
      <c r="E8" s="2">
        <v>61.154487400000001</v>
      </c>
      <c r="F8" s="2">
        <v>59.811154039999998</v>
      </c>
      <c r="G8" s="2">
        <v>58.467820680000003</v>
      </c>
      <c r="H8" s="2">
        <v>44.874487330000001</v>
      </c>
      <c r="I8" s="2">
        <v>31.281153960000001</v>
      </c>
      <c r="J8" s="2">
        <v>17.687820609999999</v>
      </c>
      <c r="K8" s="2">
        <v>16.34448725</v>
      </c>
      <c r="L8" s="2">
        <v>15.001153879999999</v>
      </c>
      <c r="M8" s="2">
        <v>13.657820529999999</v>
      </c>
      <c r="N8" s="2">
        <v>12.358124219999999</v>
      </c>
      <c r="O8" s="2">
        <v>10.971153809999999</v>
      </c>
      <c r="P8" s="2">
        <v>9.6278204499999998</v>
      </c>
      <c r="Q8" s="2">
        <v>8.2844870999999998</v>
      </c>
      <c r="R8" s="2">
        <v>6.9411537299999999</v>
      </c>
      <c r="S8" s="2">
        <v>5.5978203800000008</v>
      </c>
      <c r="T8" s="2">
        <v>4.5854171500000005</v>
      </c>
      <c r="U8" s="2">
        <v>3.8717563300000002</v>
      </c>
      <c r="V8" s="2">
        <v>3.1580954999999999</v>
      </c>
      <c r="W8" s="2">
        <v>2.6292105000000001</v>
      </c>
      <c r="X8" s="2">
        <v>2.1003254999999998</v>
      </c>
      <c r="Y8" s="2">
        <v>1.5714405</v>
      </c>
      <c r="Z8" s="2">
        <v>1.0425555</v>
      </c>
      <c r="AA8" s="2">
        <v>0.51367050000000003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6">
        <f t="shared" si="0"/>
        <v>517.58849638000004</v>
      </c>
    </row>
    <row r="9" spans="1:36" x14ac:dyDescent="0.35">
      <c r="A9" s="5" t="s">
        <v>7</v>
      </c>
      <c r="B9" s="2">
        <v>0</v>
      </c>
      <c r="C9" s="2">
        <v>96.740325474262178</v>
      </c>
      <c r="D9" s="2">
        <v>92.192749481451855</v>
      </c>
      <c r="E9" s="2">
        <v>87.524671330022329</v>
      </c>
      <c r="F9" s="2">
        <v>83.017652353961552</v>
      </c>
      <c r="G9" s="2">
        <v>78.728893714338213</v>
      </c>
      <c r="H9" s="2">
        <v>75.278090252908669</v>
      </c>
      <c r="I9" s="2">
        <v>71.827286790098356</v>
      </c>
      <c r="J9" s="2">
        <v>68.512606359197349</v>
      </c>
      <c r="K9" s="2">
        <v>64.971648827515025</v>
      </c>
      <c r="L9" s="2">
        <v>61.551491316495863</v>
      </c>
      <c r="M9" s="2">
        <v>58.131333815476715</v>
      </c>
      <c r="N9" s="2">
        <v>55.385362023040891</v>
      </c>
      <c r="O9" s="2">
        <v>52.680298804819188</v>
      </c>
      <c r="P9" s="2">
        <v>50.190288389999999</v>
      </c>
      <c r="Q9" s="2">
        <v>48.222996539999997</v>
      </c>
      <c r="R9" s="2">
        <v>47.411535829999998</v>
      </c>
      <c r="S9" s="2">
        <v>47.246734700000005</v>
      </c>
      <c r="T9" s="2">
        <v>47.086793649999997</v>
      </c>
      <c r="U9" s="2">
        <v>46.926852609999997</v>
      </c>
      <c r="V9" s="2">
        <v>46.768237040000002</v>
      </c>
      <c r="W9" s="2">
        <v>46.606970529999998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6">
        <f t="shared" si="0"/>
        <v>1327.0028198335881</v>
      </c>
    </row>
    <row r="10" spans="1:36" x14ac:dyDescent="0.35">
      <c r="A10" s="5" t="s">
        <v>8</v>
      </c>
      <c r="B10" s="2">
        <v>0</v>
      </c>
      <c r="C10" s="2">
        <v>170.50862911395919</v>
      </c>
      <c r="D10" s="2">
        <v>155.18575624474903</v>
      </c>
      <c r="E10" s="2">
        <v>152.07037374413892</v>
      </c>
      <c r="F10" s="2">
        <v>147.88295796354367</v>
      </c>
      <c r="G10" s="2">
        <v>141.76611267302053</v>
      </c>
      <c r="H10" s="2">
        <v>136.05014387370181</v>
      </c>
      <c r="I10" s="2">
        <v>130.3341750443831</v>
      </c>
      <c r="J10" s="2">
        <v>125.15723968147114</v>
      </c>
      <c r="K10" s="2">
        <v>103.99815741254864</v>
      </c>
      <c r="L10" s="2">
        <v>84.268494312312441</v>
      </c>
      <c r="M10" s="2">
        <v>64.950349971445334</v>
      </c>
      <c r="N10" s="2">
        <v>62.048863964764671</v>
      </c>
      <c r="O10" s="2">
        <v>59.12078949971113</v>
      </c>
      <c r="P10" s="2">
        <v>56.503861908844023</v>
      </c>
      <c r="Q10" s="2">
        <v>54.852452437976929</v>
      </c>
      <c r="R10" s="2">
        <v>53.244157975561635</v>
      </c>
      <c r="S10" s="2">
        <v>51.57600118260131</v>
      </c>
      <c r="T10" s="2">
        <v>50.660422641734208</v>
      </c>
      <c r="U10" s="2">
        <v>49.876325190867107</v>
      </c>
      <c r="V10" s="2">
        <v>35.167079479999998</v>
      </c>
      <c r="W10" s="2">
        <v>0.11882296000000001</v>
      </c>
      <c r="X10" s="2">
        <v>7.1479429999999997E-2</v>
      </c>
      <c r="Y10" s="2">
        <v>2.413591E-2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6">
        <f t="shared" si="0"/>
        <v>1885.436782617335</v>
      </c>
    </row>
    <row r="11" spans="1:36" x14ac:dyDescent="0.35">
      <c r="A11" s="5" t="s">
        <v>9</v>
      </c>
      <c r="B11" s="2">
        <v>92.965613408590571</v>
      </c>
      <c r="C11" s="2">
        <v>91.443358722109551</v>
      </c>
      <c r="D11" s="2">
        <v>90.26195454261449</v>
      </c>
      <c r="E11" s="2">
        <v>88.407924544032653</v>
      </c>
      <c r="F11" s="2">
        <v>86.44397548752589</v>
      </c>
      <c r="G11" s="2">
        <v>84.132148646733683</v>
      </c>
      <c r="H11" s="2">
        <v>82.080197173436702</v>
      </c>
      <c r="I11" s="2">
        <v>80.033354869434717</v>
      </c>
      <c r="J11" s="2">
        <v>78.114748713052037</v>
      </c>
      <c r="K11" s="2">
        <v>75.939670271430728</v>
      </c>
      <c r="L11" s="2">
        <v>73.892827978133724</v>
      </c>
      <c r="M11" s="2">
        <v>71.845985674112114</v>
      </c>
      <c r="N11" s="2">
        <v>69.882207998578181</v>
      </c>
      <c r="O11" s="2">
        <v>67.752301086813119</v>
      </c>
      <c r="P11" s="2">
        <v>65.705458793516129</v>
      </c>
      <c r="Q11" s="2">
        <v>63.658616499514132</v>
      </c>
      <c r="R11" s="2">
        <v>61.649667300098258</v>
      </c>
      <c r="S11" s="2">
        <v>60.72072774542017</v>
      </c>
      <c r="T11" s="2">
        <v>60.031398380000006</v>
      </c>
      <c r="U11" s="2">
        <v>59.62592695</v>
      </c>
      <c r="V11" s="2">
        <v>59.245154169999999</v>
      </c>
      <c r="W11" s="2">
        <v>58.814984100000004</v>
      </c>
      <c r="X11" s="2">
        <v>58.409512679999999</v>
      </c>
      <c r="Y11" s="2">
        <v>58.004041260000001</v>
      </c>
      <c r="Z11" s="2">
        <v>57.614307780000004</v>
      </c>
      <c r="AA11" s="2">
        <v>57.193098409999998</v>
      </c>
      <c r="AB11" s="2">
        <v>56.78762699</v>
      </c>
      <c r="AC11" s="2">
        <v>56.382155560000001</v>
      </c>
      <c r="AD11" s="2">
        <v>55.983461399999996</v>
      </c>
      <c r="AE11" s="2">
        <v>37.321212719999998</v>
      </c>
      <c r="AF11" s="2">
        <v>18.67347213</v>
      </c>
      <c r="AG11" s="2">
        <v>0</v>
      </c>
      <c r="AH11" s="6">
        <f t="shared" si="0"/>
        <v>2079.0170919851462</v>
      </c>
    </row>
    <row r="12" spans="1:36" x14ac:dyDescent="0.35">
      <c r="A12" s="5" t="s">
        <v>10</v>
      </c>
      <c r="B12" s="2">
        <v>49.782181043661708</v>
      </c>
      <c r="C12" s="2">
        <v>40.292293271469042</v>
      </c>
      <c r="D12" s="2">
        <v>37.618211971445014</v>
      </c>
      <c r="E12" s="2">
        <v>34.944130651420998</v>
      </c>
      <c r="F12" s="2">
        <v>30.411359113828663</v>
      </c>
      <c r="G12" s="2">
        <v>26.7883109549722</v>
      </c>
      <c r="H12" s="2">
        <v>24.573444961767432</v>
      </c>
      <c r="I12" s="2">
        <v>22.439017048543036</v>
      </c>
      <c r="J12" s="2">
        <v>20.416120863737291</v>
      </c>
      <c r="K12" s="2">
        <v>18.170154021173843</v>
      </c>
      <c r="L12" s="2">
        <v>16.041528197953831</v>
      </c>
      <c r="M12" s="2">
        <v>13.912902364753455</v>
      </c>
      <c r="N12" s="2">
        <v>11.849025322797582</v>
      </c>
      <c r="O12" s="2">
        <v>9.655650728372331</v>
      </c>
      <c r="P12" s="2">
        <v>7.5838214651719538</v>
      </c>
      <c r="Q12" s="2">
        <v>5.5579248319912056</v>
      </c>
      <c r="R12" s="2">
        <v>3.5514349428022927</v>
      </c>
      <c r="S12" s="2">
        <v>1.5067229056100817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6">
        <f t="shared" si="0"/>
        <v>375.09423466147206</v>
      </c>
    </row>
    <row r="13" spans="1:36" x14ac:dyDescent="0.35">
      <c r="A13" s="5" t="s">
        <v>11</v>
      </c>
      <c r="B13" s="2">
        <v>32.954347613609592</v>
      </c>
      <c r="C13" s="2">
        <v>29.426939201909459</v>
      </c>
      <c r="D13" s="2">
        <v>27.703101695972489</v>
      </c>
      <c r="E13" s="2">
        <v>25.927949228912116</v>
      </c>
      <c r="F13" s="2">
        <v>23.288267504364114</v>
      </c>
      <c r="G13" s="2">
        <v>19.7492579050638</v>
      </c>
      <c r="H13" s="2">
        <v>16.214629472584186</v>
      </c>
      <c r="I13" s="2">
        <v>12.680001063283871</v>
      </c>
      <c r="J13" s="2">
        <v>9.5013222286175303</v>
      </c>
      <c r="K13" s="2">
        <v>7.6425511804849187</v>
      </c>
      <c r="L13" s="2">
        <v>6.6443264491371261</v>
      </c>
      <c r="M13" s="2">
        <v>5.9759885092001088</v>
      </c>
      <c r="N13" s="2">
        <v>5.3099196292630912</v>
      </c>
      <c r="O13" s="2">
        <v>4.639312659326075</v>
      </c>
      <c r="P13" s="2">
        <v>3.9709747193890572</v>
      </c>
      <c r="Q13" s="2">
        <v>3.3026367894520408</v>
      </c>
      <c r="R13" s="2">
        <v>2.6355118295150231</v>
      </c>
      <c r="S13" s="2">
        <v>1.9659609295780061</v>
      </c>
      <c r="T13" s="2">
        <v>1.2976229996409889</v>
      </c>
      <c r="U13" s="2">
        <v>0.62928503334537178</v>
      </c>
      <c r="V13" s="2">
        <v>6.9310710000000011E-2</v>
      </c>
      <c r="W13" s="2">
        <v>6.1674109999999997E-2</v>
      </c>
      <c r="X13" s="2">
        <v>5.4418330000000001E-2</v>
      </c>
      <c r="Y13" s="2">
        <v>4.7162550000000004E-2</v>
      </c>
      <c r="Z13" s="2">
        <v>4.0127260000000005E-2</v>
      </c>
      <c r="AA13" s="2">
        <v>3.2650999999999999E-2</v>
      </c>
      <c r="AB13" s="2">
        <v>2.539522E-2</v>
      </c>
      <c r="AC13" s="2">
        <v>1.813944E-2</v>
      </c>
      <c r="AD13" s="2">
        <v>1.09438E-2</v>
      </c>
      <c r="AE13" s="2">
        <v>3.6278899999999999E-3</v>
      </c>
      <c r="AF13" s="2">
        <v>0</v>
      </c>
      <c r="AG13" s="2">
        <v>0</v>
      </c>
      <c r="AH13" s="6">
        <f t="shared" si="0"/>
        <v>241.82335695264902</v>
      </c>
    </row>
    <row r="14" spans="1:36" x14ac:dyDescent="0.35">
      <c r="A14" s="5" t="s">
        <v>12</v>
      </c>
      <c r="B14" s="2">
        <v>63.568962690000006</v>
      </c>
      <c r="C14" s="2">
        <v>62.753953159999995</v>
      </c>
      <c r="D14" s="2">
        <v>61.417303740000001</v>
      </c>
      <c r="E14" s="2">
        <v>60.095872560000004</v>
      </c>
      <c r="F14" s="2">
        <v>58.896123359999997</v>
      </c>
      <c r="G14" s="2">
        <v>45.20301018</v>
      </c>
      <c r="H14" s="2">
        <v>31.631579010000003</v>
      </c>
      <c r="I14" s="2">
        <v>18.060147820000001</v>
      </c>
      <c r="J14" s="2">
        <v>16.831195729999997</v>
      </c>
      <c r="K14" s="2">
        <v>15.41728545</v>
      </c>
      <c r="L14" s="2">
        <v>14.09585427</v>
      </c>
      <c r="M14" s="2">
        <v>12.77442308</v>
      </c>
      <c r="N14" s="2">
        <v>11.516268090000001</v>
      </c>
      <c r="O14" s="2">
        <v>10.131560720000001</v>
      </c>
      <c r="P14" s="2">
        <v>8.8101295299999993</v>
      </c>
      <c r="Q14" s="2">
        <v>7.48869834</v>
      </c>
      <c r="R14" s="2">
        <v>6.20134045</v>
      </c>
      <c r="S14" s="2">
        <v>4.8616674400000006</v>
      </c>
      <c r="T14" s="2">
        <v>4.1596424000000001</v>
      </c>
      <c r="U14" s="2">
        <v>3.4576173399999997</v>
      </c>
      <c r="V14" s="2">
        <v>2.8622002499999999</v>
      </c>
      <c r="W14" s="2">
        <v>2.3262119999999999</v>
      </c>
      <c r="X14" s="2">
        <v>1.8059501299999998</v>
      </c>
      <c r="Y14" s="2">
        <v>1.28568825</v>
      </c>
      <c r="Z14" s="2">
        <v>0.76965525000000001</v>
      </c>
      <c r="AA14" s="2">
        <v>0.24516450000000001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6">
        <f t="shared" si="0"/>
        <v>526.66750574000002</v>
      </c>
    </row>
    <row r="15" spans="1:36" x14ac:dyDescent="0.35">
      <c r="A15" s="5" t="s">
        <v>13</v>
      </c>
      <c r="B15" s="2">
        <v>99.214392785059957</v>
      </c>
      <c r="C15" s="2">
        <v>95.261115442485149</v>
      </c>
      <c r="D15" s="2">
        <v>90.596961831291097</v>
      </c>
      <c r="E15" s="2">
        <v>85.811419660160553</v>
      </c>
      <c r="F15" s="2">
        <v>81.016626287585723</v>
      </c>
      <c r="G15" s="2">
        <v>77.508627206391637</v>
      </c>
      <c r="H15" s="2">
        <v>74.000628103816808</v>
      </c>
      <c r="I15" s="2">
        <v>70.492629006687793</v>
      </c>
      <c r="J15" s="2">
        <v>67.015783829882778</v>
      </c>
      <c r="K15" s="2">
        <v>63.538938624458531</v>
      </c>
      <c r="L15" s="2">
        <v>60.06209344765351</v>
      </c>
      <c r="M15" s="2">
        <v>56.903188752229269</v>
      </c>
      <c r="N15" s="2">
        <v>54.062224575424246</v>
      </c>
      <c r="O15" s="2">
        <v>51.502349810000005</v>
      </c>
      <c r="P15" s="2">
        <v>48.999661969999998</v>
      </c>
      <c r="Q15" s="2">
        <v>47.502552000000001</v>
      </c>
      <c r="R15" s="2">
        <v>47.339959999999998</v>
      </c>
      <c r="S15" s="2">
        <v>47.177368000000001</v>
      </c>
      <c r="T15" s="2">
        <v>47.014776009999999</v>
      </c>
      <c r="U15" s="2">
        <v>46.852184000000001</v>
      </c>
      <c r="V15" s="2">
        <v>46.689591999999998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6">
        <f t="shared" si="0"/>
        <v>1358.5630733431274</v>
      </c>
    </row>
    <row r="16" spans="1:36" x14ac:dyDescent="0.35">
      <c r="A16" s="5" t="s">
        <v>14</v>
      </c>
      <c r="B16" s="2">
        <v>174.32849197318455</v>
      </c>
      <c r="C16" s="2">
        <v>158.00505118148445</v>
      </c>
      <c r="D16" s="2">
        <v>154.76328095328225</v>
      </c>
      <c r="E16" s="2">
        <v>151.0268645821194</v>
      </c>
      <c r="F16" s="2">
        <v>145.46800186153345</v>
      </c>
      <c r="G16" s="2">
        <v>139.62545902223314</v>
      </c>
      <c r="H16" s="2">
        <v>133.78291616975352</v>
      </c>
      <c r="I16" s="2">
        <v>127.94037334045321</v>
      </c>
      <c r="J16" s="2">
        <v>106.54176465211853</v>
      </c>
      <c r="K16" s="2">
        <v>86.067828194905246</v>
      </c>
      <c r="L16" s="2">
        <v>66.678204197580968</v>
      </c>
      <c r="M16" s="2">
        <v>63.70195184764394</v>
      </c>
      <c r="N16" s="2">
        <v>60.725699497706934</v>
      </c>
      <c r="O16" s="2">
        <v>57.863526877769914</v>
      </c>
      <c r="P16" s="2">
        <v>55.807659937832895</v>
      </c>
      <c r="Q16" s="2">
        <v>54.130070287895883</v>
      </c>
      <c r="R16" s="2">
        <v>52.472485627958861</v>
      </c>
      <c r="S16" s="2">
        <v>51.171849308021841</v>
      </c>
      <c r="T16" s="2">
        <v>50.231810768084827</v>
      </c>
      <c r="U16" s="2">
        <v>35.501156588147815</v>
      </c>
      <c r="V16" s="2">
        <v>0.14327766</v>
      </c>
      <c r="W16" s="2">
        <v>9.5673999999999995E-2</v>
      </c>
      <c r="X16" s="2">
        <v>4.8070349999999998E-2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6">
        <f t="shared" si="0"/>
        <v>1926.1214688797111</v>
      </c>
    </row>
    <row r="17" spans="1:34" x14ac:dyDescent="0.35">
      <c r="A17" s="5" t="s">
        <v>15</v>
      </c>
      <c r="B17" s="2">
        <v>92.11469417799961</v>
      </c>
      <c r="C17" s="2">
        <v>91.700704426562837</v>
      </c>
      <c r="D17" s="2">
        <v>89.826368411219022</v>
      </c>
      <c r="E17" s="2">
        <v>87.80146461067433</v>
      </c>
      <c r="F17" s="2">
        <v>85.633852025633885</v>
      </c>
      <c r="G17" s="2">
        <v>83.541190410593416</v>
      </c>
      <c r="H17" s="2">
        <v>81.432264994847955</v>
      </c>
      <c r="I17" s="2">
        <v>79.357207099807496</v>
      </c>
      <c r="J17" s="2">
        <v>77.338993808869475</v>
      </c>
      <c r="K17" s="2">
        <v>75.207091289021577</v>
      </c>
      <c r="L17" s="2">
        <v>73.13203338398111</v>
      </c>
      <c r="M17" s="2">
        <v>71.056975488940651</v>
      </c>
      <c r="N17" s="2">
        <v>68.98191757319519</v>
      </c>
      <c r="O17" s="2">
        <v>66.906859678154717</v>
      </c>
      <c r="P17" s="2">
        <v>64.831801783114273</v>
      </c>
      <c r="Q17" s="2">
        <v>62.756743867368805</v>
      </c>
      <c r="R17" s="2">
        <v>61.267879914897442</v>
      </c>
      <c r="S17" s="2">
        <v>60.467740135200813</v>
      </c>
      <c r="T17" s="2">
        <v>59.912839390000002</v>
      </c>
      <c r="U17" s="2">
        <v>59.500647439999995</v>
      </c>
      <c r="V17" s="2">
        <v>59.088455500000002</v>
      </c>
      <c r="W17" s="2">
        <v>58.676263549999994</v>
      </c>
      <c r="X17" s="2">
        <v>58.264071610000002</v>
      </c>
      <c r="Y17" s="2">
        <v>57.851879670000002</v>
      </c>
      <c r="Z17" s="2">
        <v>57.439687720000002</v>
      </c>
      <c r="AA17" s="2">
        <v>57.027495780000002</v>
      </c>
      <c r="AB17" s="2">
        <v>56.615303829999995</v>
      </c>
      <c r="AC17" s="2">
        <v>56.203111890000002</v>
      </c>
      <c r="AD17" s="2">
        <v>55.790919939999995</v>
      </c>
      <c r="AE17" s="2">
        <v>37.128728000000002</v>
      </c>
      <c r="AF17" s="2">
        <v>18.482254000000001</v>
      </c>
      <c r="AG17" s="2">
        <v>0</v>
      </c>
      <c r="AH17" s="6">
        <f t="shared" si="0"/>
        <v>2065.3374414000823</v>
      </c>
    </row>
    <row r="18" spans="1:34" x14ac:dyDescent="0.35">
      <c r="A18" s="5" t="s">
        <v>16</v>
      </c>
      <c r="B18" s="2">
        <v>41.85779552142138</v>
      </c>
      <c r="C18" s="2">
        <v>39.169053341397358</v>
      </c>
      <c r="D18" s="2">
        <v>36.480311151373321</v>
      </c>
      <c r="E18" s="2">
        <v>32.773649580104809</v>
      </c>
      <c r="F18" s="2">
        <v>28.049068637572152</v>
      </c>
      <c r="G18" s="2">
        <v>25.781430085059121</v>
      </c>
      <c r="H18" s="2">
        <v>23.635306402526464</v>
      </c>
      <c r="I18" s="2">
        <v>21.489182709993809</v>
      </c>
      <c r="J18" s="2">
        <v>19.343059027480777</v>
      </c>
      <c r="K18" s="2">
        <v>17.19982924903973</v>
      </c>
      <c r="L18" s="2">
        <v>15.059507686550724</v>
      </c>
      <c r="M18" s="2">
        <v>12.919186114042086</v>
      </c>
      <c r="N18" s="2">
        <v>10.778864551553077</v>
      </c>
      <c r="O18" s="2">
        <v>8.6440047890444394</v>
      </c>
      <c r="P18" s="2">
        <v>6.6069768565358045</v>
      </c>
      <c r="Q18" s="2">
        <v>4.5699489040467967</v>
      </c>
      <c r="R18" s="2">
        <v>2.5329209715381595</v>
      </c>
      <c r="S18" s="2">
        <v>0.49708221000000002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6">
        <f t="shared" si="0"/>
        <v>347.38717778927997</v>
      </c>
    </row>
    <row r="19" spans="1:34" x14ac:dyDescent="0.35">
      <c r="A19" s="7" t="s">
        <v>4</v>
      </c>
      <c r="B19" s="8">
        <f t="shared" ref="B19:AE19" si="1">SUM(B7:B18)</f>
        <v>646.7864792135274</v>
      </c>
      <c r="C19" s="8">
        <f t="shared" si="1"/>
        <v>970.05436238460481</v>
      </c>
      <c r="D19" s="8">
        <f t="shared" si="1"/>
        <v>926.65239582482911</v>
      </c>
      <c r="E19" s="8">
        <f t="shared" si="1"/>
        <v>894.51490266656538</v>
      </c>
      <c r="F19" s="8">
        <f t="shared" si="1"/>
        <v>854.73169274245583</v>
      </c>
      <c r="G19" s="8">
        <f t="shared" si="1"/>
        <v>802.82158114153015</v>
      </c>
      <c r="H19" s="8">
        <f t="shared" si="1"/>
        <v>741.54758696234694</v>
      </c>
      <c r="I19" s="8">
        <f t="shared" si="1"/>
        <v>680.39300747402979</v>
      </c>
      <c r="J19" s="8">
        <f t="shared" si="1"/>
        <v>617.38750541472257</v>
      </c>
      <c r="K19" s="8">
        <f t="shared" si="1"/>
        <v>552.8785390925915</v>
      </c>
      <c r="L19" s="8">
        <f t="shared" si="1"/>
        <v>493.44482778468745</v>
      </c>
      <c r="M19" s="8">
        <f t="shared" si="1"/>
        <v>452.14825883883293</v>
      </c>
      <c r="N19" s="8">
        <f t="shared" si="1"/>
        <v>428.54750014737618</v>
      </c>
      <c r="O19" s="8">
        <f t="shared" si="1"/>
        <v>404.8477011851262</v>
      </c>
      <c r="P19" s="8">
        <f t="shared" si="1"/>
        <v>382.94921853558242</v>
      </c>
      <c r="Q19" s="8">
        <f t="shared" si="1"/>
        <v>363.96876034948707</v>
      </c>
      <c r="R19" s="8">
        <f t="shared" si="1"/>
        <v>348.22055133367587</v>
      </c>
      <c r="S19" s="8">
        <f t="shared" si="1"/>
        <v>335.09304770779943</v>
      </c>
      <c r="T19" s="8">
        <f t="shared" si="1"/>
        <v>326.61496617089023</v>
      </c>
      <c r="U19" s="8">
        <f t="shared" si="1"/>
        <v>307.20686427385351</v>
      </c>
      <c r="V19" s="8">
        <f t="shared" si="1"/>
        <v>253.50798682155616</v>
      </c>
      <c r="W19" s="8">
        <f t="shared" si="1"/>
        <v>169.3961961</v>
      </c>
      <c r="X19" s="8">
        <f t="shared" si="1"/>
        <v>120.81283633999999</v>
      </c>
      <c r="Y19" s="8">
        <f t="shared" si="1"/>
        <v>118.83598041</v>
      </c>
      <c r="Z19" s="8">
        <f t="shared" si="1"/>
        <v>116.95058974</v>
      </c>
      <c r="AA19" s="8">
        <f t="shared" si="1"/>
        <v>115.04896039</v>
      </c>
      <c r="AB19" s="8">
        <f t="shared" si="1"/>
        <v>113.45783019999999</v>
      </c>
      <c r="AC19" s="8">
        <f t="shared" si="1"/>
        <v>112.62553500999999</v>
      </c>
      <c r="AD19" s="8">
        <f t="shared" si="1"/>
        <v>111.80007721999999</v>
      </c>
      <c r="AE19" s="8">
        <f t="shared" si="1"/>
        <v>74.460944649999988</v>
      </c>
      <c r="AF19" s="8">
        <f>SUM(AF7:AF18)</f>
        <v>37.155726130000005</v>
      </c>
      <c r="AG19" s="8">
        <f t="shared" ref="AG19" si="2">SUM(AG7:AG18)</f>
        <v>0</v>
      </c>
      <c r="AH19" s="8">
        <f>SUM(AH7:AH18)</f>
        <v>12874.86241225607</v>
      </c>
    </row>
    <row r="20" spans="1:34" x14ac:dyDescent="0.35">
      <c r="A20" s="21">
        <v>1000000</v>
      </c>
    </row>
    <row r="21" spans="1:34" x14ac:dyDescent="0.35">
      <c r="T21" s="9"/>
    </row>
  </sheetData>
  <mergeCells count="4">
    <mergeCell ref="A1:AJ1"/>
    <mergeCell ref="A2:AJ2"/>
    <mergeCell ref="A3:AJ3"/>
    <mergeCell ref="A4:AJ4"/>
  </mergeCells>
  <pageMargins left="0.7" right="0.7" top="0.75" bottom="0.75" header="0.3" footer="0.3"/>
  <ignoredErrors>
    <ignoredError sqref="B19:AE19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162F9-6020-4D6A-9690-95D3924ABC8C}">
  <dimension ref="A1:AL60"/>
  <sheetViews>
    <sheetView showGridLines="0" topLeftCell="J1" zoomScale="70" zoomScaleNormal="70" workbookViewId="0">
      <selection activeCell="C47" sqref="C47:W58"/>
    </sheetView>
  </sheetViews>
  <sheetFormatPr baseColWidth="10" defaultRowHeight="15" x14ac:dyDescent="0.35"/>
  <cols>
    <col min="1" max="1" width="13.88671875" style="1" bestFit="1" customWidth="1"/>
    <col min="2" max="2" width="23.33203125" style="1" bestFit="1" customWidth="1"/>
    <col min="3" max="3" width="31.33203125" style="1" bestFit="1" customWidth="1"/>
    <col min="4" max="4" width="28.33203125" style="1" bestFit="1" customWidth="1"/>
    <col min="5" max="5" width="28.6640625" style="1" bestFit="1" customWidth="1"/>
    <col min="6" max="6" width="27" style="1" bestFit="1" customWidth="1"/>
    <col min="7" max="7" width="28.77734375" style="1" bestFit="1" customWidth="1"/>
    <col min="8" max="8" width="28.44140625" style="1" bestFit="1" customWidth="1"/>
    <col min="9" max="9" width="19.44140625" style="1" bestFit="1" customWidth="1"/>
    <col min="10" max="10" width="18.6640625" style="1" bestFit="1" customWidth="1"/>
    <col min="11" max="11" width="18.109375" style="1" bestFit="1" customWidth="1"/>
    <col min="12" max="12" width="19.109375" style="1" bestFit="1" customWidth="1"/>
    <col min="13" max="13" width="19.44140625" style="1" bestFit="1" customWidth="1"/>
    <col min="14" max="14" width="19.109375" style="1" bestFit="1" customWidth="1"/>
    <col min="15" max="15" width="18" style="1" bestFit="1" customWidth="1"/>
    <col min="16" max="16" width="18.33203125" style="1" bestFit="1" customWidth="1"/>
    <col min="17" max="17" width="18.6640625" style="1" bestFit="1" customWidth="1"/>
    <col min="18" max="19" width="17.21875" style="1" bestFit="1" customWidth="1"/>
    <col min="20" max="20" width="27.5546875" style="1" bestFit="1" customWidth="1"/>
    <col min="21" max="21" width="32.5546875" style="1" bestFit="1" customWidth="1"/>
    <col min="22" max="22" width="17.5546875" style="1" bestFit="1" customWidth="1"/>
    <col min="23" max="23" width="18.5546875" style="1" bestFit="1" customWidth="1"/>
    <col min="24" max="24" width="26.88671875" style="1" bestFit="1" customWidth="1"/>
    <col min="25" max="27" width="17.21875" style="1" bestFit="1" customWidth="1"/>
    <col min="28" max="28" width="17.109375" style="1" bestFit="1" customWidth="1"/>
    <col min="29" max="29" width="18" style="1" bestFit="1" customWidth="1"/>
    <col min="30" max="30" width="20.109375" style="1" bestFit="1" customWidth="1"/>
    <col min="31" max="31" width="25.21875" style="1" bestFit="1" customWidth="1"/>
    <col min="32" max="32" width="22" style="1" bestFit="1" customWidth="1"/>
    <col min="33" max="33" width="22.33203125" style="1" bestFit="1" customWidth="1"/>
    <col min="34" max="34" width="29.6640625" style="1" customWidth="1"/>
    <col min="35" max="35" width="37.21875" style="1" customWidth="1"/>
    <col min="36" max="36" width="35.77734375" style="21" bestFit="1" customWidth="1"/>
    <col min="37" max="37" width="31.6640625" style="24" bestFit="1" customWidth="1"/>
    <col min="38" max="38" width="29" style="24" bestFit="1" customWidth="1"/>
    <col min="39" max="39" width="34.88671875" style="1" bestFit="1" customWidth="1"/>
    <col min="40" max="40" width="19" style="1" bestFit="1" customWidth="1"/>
    <col min="41" max="41" width="21.33203125" style="1" bestFit="1" customWidth="1"/>
    <col min="42" max="16384" width="11.5546875" style="1"/>
  </cols>
  <sheetData>
    <row r="1" spans="1:38" s="10" customFormat="1" ht="17.399999999999999" x14ac:dyDescent="0.4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I1" s="22"/>
      <c r="AJ1" s="26"/>
      <c r="AK1" s="23"/>
      <c r="AL1" s="23"/>
    </row>
    <row r="2" spans="1:38" s="10" customFormat="1" ht="17.399999999999999" x14ac:dyDescent="0.45">
      <c r="B2" s="37" t="s">
        <v>27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I2" s="22"/>
      <c r="AJ2" s="26" t="s">
        <v>22</v>
      </c>
      <c r="AK2" s="23"/>
      <c r="AL2" s="23"/>
    </row>
    <row r="3" spans="1:38" s="10" customFormat="1" ht="17.399999999999999" x14ac:dyDescent="0.45">
      <c r="A3" s="11"/>
      <c r="B3" s="37" t="s">
        <v>17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I3" s="22"/>
      <c r="AJ3" s="27" t="e">
        <f>+AG19+#REF!+#REF!+#REF!</f>
        <v>#REF!</v>
      </c>
      <c r="AK3" s="23"/>
      <c r="AL3" s="23"/>
    </row>
    <row r="4" spans="1:38" s="10" customFormat="1" ht="17.399999999999999" x14ac:dyDescent="0.45">
      <c r="B4" s="11"/>
      <c r="O4" s="37" t="s">
        <v>23</v>
      </c>
      <c r="P4" s="37"/>
      <c r="Q4" s="37"/>
      <c r="AJ4" s="26"/>
      <c r="AK4" s="23"/>
      <c r="AL4" s="23"/>
    </row>
    <row r="5" spans="1:38" s="10" customFormat="1" ht="17.399999999999999" x14ac:dyDescent="0.45">
      <c r="B5" s="11"/>
      <c r="AJ5" s="28" t="e">
        <v>#REF!</v>
      </c>
      <c r="AK5" s="23"/>
      <c r="AL5" s="23"/>
    </row>
    <row r="6" spans="1:38" s="10" customFormat="1" ht="17.399999999999999" x14ac:dyDescent="0.45">
      <c r="B6" s="3" t="s">
        <v>24</v>
      </c>
      <c r="C6" s="4">
        <v>2025</v>
      </c>
      <c r="D6" s="4">
        <v>2026</v>
      </c>
      <c r="E6" s="4">
        <v>2027</v>
      </c>
      <c r="F6" s="4">
        <v>2028</v>
      </c>
      <c r="G6" s="4">
        <v>2029</v>
      </c>
      <c r="H6" s="4">
        <v>2030</v>
      </c>
      <c r="I6" s="4">
        <v>2031</v>
      </c>
      <c r="J6" s="4">
        <v>2032</v>
      </c>
      <c r="K6" s="4">
        <v>2033</v>
      </c>
      <c r="L6" s="4">
        <v>2034</v>
      </c>
      <c r="M6" s="4">
        <v>2035</v>
      </c>
      <c r="N6" s="4">
        <v>2036</v>
      </c>
      <c r="O6" s="4">
        <v>2037</v>
      </c>
      <c r="P6" s="4">
        <v>2038</v>
      </c>
      <c r="Q6" s="4">
        <v>2039</v>
      </c>
      <c r="R6" s="4">
        <v>2040</v>
      </c>
      <c r="S6" s="4">
        <v>2041</v>
      </c>
      <c r="T6" s="4">
        <v>2042</v>
      </c>
      <c r="U6" s="4">
        <v>2043</v>
      </c>
      <c r="V6" s="4">
        <v>2044</v>
      </c>
      <c r="W6" s="4">
        <v>2045</v>
      </c>
      <c r="X6" s="4">
        <v>2046</v>
      </c>
      <c r="Y6" s="4">
        <v>2047</v>
      </c>
      <c r="Z6" s="4">
        <v>2048</v>
      </c>
      <c r="AA6" s="4">
        <v>2049</v>
      </c>
      <c r="AB6" s="4">
        <v>2050</v>
      </c>
      <c r="AC6" s="4">
        <v>2051</v>
      </c>
      <c r="AD6" s="4">
        <v>2052</v>
      </c>
      <c r="AE6" s="4">
        <v>2053</v>
      </c>
      <c r="AF6" s="4">
        <v>2054</v>
      </c>
      <c r="AG6" s="4" t="s">
        <v>4</v>
      </c>
      <c r="AI6" s="26"/>
      <c r="AJ6" s="23"/>
      <c r="AK6" s="23"/>
    </row>
    <row r="7" spans="1:38" s="10" customFormat="1" ht="17.399999999999999" x14ac:dyDescent="0.45">
      <c r="B7" s="5" t="s">
        <v>5</v>
      </c>
      <c r="C7" s="2">
        <v>0</v>
      </c>
      <c r="D7" s="2">
        <v>6.1914259999999999E-2</v>
      </c>
      <c r="E7" s="2">
        <v>2.06381E-2</v>
      </c>
      <c r="F7" s="2">
        <v>1.809941E-2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f t="shared" ref="AG7:AG18" si="0">SUM(C7:AF7)</f>
        <v>0.10065176999999999</v>
      </c>
      <c r="AI7" s="28"/>
      <c r="AJ7" s="23"/>
      <c r="AK7" s="23"/>
    </row>
    <row r="8" spans="1:38" s="10" customFormat="1" ht="17.399999999999999" x14ac:dyDescent="0.45">
      <c r="B8" s="5" t="s">
        <v>6</v>
      </c>
      <c r="C8" s="2">
        <v>0</v>
      </c>
      <c r="D8" s="2">
        <v>57.927576069999994</v>
      </c>
      <c r="E8" s="2">
        <v>56.771562819999993</v>
      </c>
      <c r="F8" s="2">
        <v>55.701993209999998</v>
      </c>
      <c r="G8" s="2">
        <v>54.632423590000002</v>
      </c>
      <c r="H8" s="2">
        <v>41.312853990000001</v>
      </c>
      <c r="I8" s="2">
        <v>27.986825600000007</v>
      </c>
      <c r="J8" s="2">
        <v>14.654338469999999</v>
      </c>
      <c r="K8" s="2">
        <v>13.571851329999999</v>
      </c>
      <c r="L8" s="2">
        <v>12.489364190000002</v>
      </c>
      <c r="M8" s="2">
        <v>11.406877040000001</v>
      </c>
      <c r="N8" s="2">
        <v>10.32438992</v>
      </c>
      <c r="O8" s="2">
        <v>9.2419027699999976</v>
      </c>
      <c r="P8" s="2">
        <v>8.1594156299999998</v>
      </c>
      <c r="Q8" s="2">
        <v>7.0769284900000002</v>
      </c>
      <c r="R8" s="2">
        <v>5.9944413399999998</v>
      </c>
      <c r="S8" s="2">
        <v>4.9119542100000011</v>
      </c>
      <c r="T8" s="2">
        <v>4.1096438099999997</v>
      </c>
      <c r="U8" s="2">
        <v>3.5602589399999998</v>
      </c>
      <c r="V8" s="2">
        <v>3.0108740599999999</v>
      </c>
      <c r="W8" s="2">
        <v>2.4969715899999998</v>
      </c>
      <c r="X8" s="2">
        <v>1.9895278799999998</v>
      </c>
      <c r="Y8" s="2">
        <v>1.4885429399999999</v>
      </c>
      <c r="Z8" s="2">
        <v>0.98755799</v>
      </c>
      <c r="AA8" s="2">
        <v>0.48657305000000001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f t="shared" si="0"/>
        <v>410.29464893000005</v>
      </c>
      <c r="AI8" s="26"/>
      <c r="AJ8" s="23"/>
      <c r="AK8" s="23"/>
    </row>
    <row r="9" spans="1:38" s="10" customFormat="1" ht="17.399999999999999" x14ac:dyDescent="0.45">
      <c r="B9" s="5" t="s">
        <v>7</v>
      </c>
      <c r="C9" s="2">
        <v>0</v>
      </c>
      <c r="D9" s="2">
        <v>55.070244240000001</v>
      </c>
      <c r="E9" s="2">
        <v>53.428198789999996</v>
      </c>
      <c r="F9" s="2">
        <v>51.809962609999999</v>
      </c>
      <c r="G9" s="2">
        <v>50.701738980000002</v>
      </c>
      <c r="H9" s="2">
        <v>50.327435260000001</v>
      </c>
      <c r="I9" s="2">
        <v>49.953131519999992</v>
      </c>
      <c r="J9" s="2">
        <v>49.595688709999997</v>
      </c>
      <c r="K9" s="2">
        <v>49.204524059999997</v>
      </c>
      <c r="L9" s="2">
        <v>48.830220320000002</v>
      </c>
      <c r="M9" s="2">
        <v>48.45591658</v>
      </c>
      <c r="N9" s="2">
        <v>48.090201869999994</v>
      </c>
      <c r="O9" s="2">
        <v>47.707309120000005</v>
      </c>
      <c r="P9" s="2">
        <v>47.333005390000004</v>
      </c>
      <c r="Q9" s="2">
        <v>46.958701659999996</v>
      </c>
      <c r="R9" s="2">
        <v>46.584715039999999</v>
      </c>
      <c r="S9" s="2">
        <v>46.573961939999997</v>
      </c>
      <c r="T9" s="2">
        <v>46.563525950000006</v>
      </c>
      <c r="U9" s="2">
        <v>46.553089960000001</v>
      </c>
      <c r="V9" s="2">
        <v>46.542740459999997</v>
      </c>
      <c r="W9" s="2">
        <v>46.532217989999999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f t="shared" si="0"/>
        <v>976.81653045000007</v>
      </c>
      <c r="AI9" s="26"/>
      <c r="AJ9" s="23"/>
      <c r="AK9" s="23"/>
    </row>
    <row r="10" spans="1:38" s="10" customFormat="1" ht="17.399999999999999" x14ac:dyDescent="0.45">
      <c r="B10" s="5" t="s">
        <v>8</v>
      </c>
      <c r="C10" s="2">
        <v>0</v>
      </c>
      <c r="D10" s="2">
        <v>116.98144637</v>
      </c>
      <c r="E10" s="2">
        <v>115.89271877</v>
      </c>
      <c r="F10" s="2">
        <v>114.74571965</v>
      </c>
      <c r="G10" s="2">
        <v>113.32036791</v>
      </c>
      <c r="H10" s="2">
        <v>111.98549822</v>
      </c>
      <c r="I10" s="2">
        <v>110.65062853999996</v>
      </c>
      <c r="J10" s="2">
        <v>109.37690314999996</v>
      </c>
      <c r="K10" s="2">
        <v>91.605889169999998</v>
      </c>
      <c r="L10" s="2">
        <v>73.896019479999993</v>
      </c>
      <c r="M10" s="2">
        <v>56.186149810000003</v>
      </c>
      <c r="N10" s="2">
        <v>54.883086609999999</v>
      </c>
      <c r="O10" s="2">
        <v>53.516410449999988</v>
      </c>
      <c r="P10" s="2">
        <v>52.363393199999997</v>
      </c>
      <c r="Q10" s="2">
        <v>51.475724309999997</v>
      </c>
      <c r="R10" s="2">
        <v>50.561545519999996</v>
      </c>
      <c r="S10" s="2">
        <v>49.672884939999996</v>
      </c>
      <c r="T10" s="2">
        <v>49.403991420000004</v>
      </c>
      <c r="U10" s="2">
        <v>49.246981869999999</v>
      </c>
      <c r="V10" s="2">
        <v>35.144363900000002</v>
      </c>
      <c r="W10" s="2">
        <v>0.10266817</v>
      </c>
      <c r="X10" s="2">
        <v>6.1761320000000001E-2</v>
      </c>
      <c r="Y10" s="2">
        <v>2.085447E-2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f t="shared" si="0"/>
        <v>1461.0950072499995</v>
      </c>
      <c r="AI10" s="26"/>
      <c r="AJ10" s="23"/>
      <c r="AK10" s="23"/>
    </row>
    <row r="11" spans="1:38" s="10" customFormat="1" ht="17.399999999999999" x14ac:dyDescent="0.45">
      <c r="B11" s="5" t="s">
        <v>9</v>
      </c>
      <c r="C11" s="2">
        <v>0</v>
      </c>
      <c r="D11" s="2">
        <v>65.507204860000002</v>
      </c>
      <c r="E11" s="2">
        <v>65.015695010000002</v>
      </c>
      <c r="F11" s="2">
        <v>64.618822499999993</v>
      </c>
      <c r="G11" s="2">
        <v>64.113501389999996</v>
      </c>
      <c r="H11" s="2">
        <v>63.748341040000007</v>
      </c>
      <c r="I11" s="2">
        <v>63.388289890000003</v>
      </c>
      <c r="J11" s="2">
        <v>63.073974849999999</v>
      </c>
      <c r="K11" s="2">
        <v>62.668187570000001</v>
      </c>
      <c r="L11" s="2">
        <v>62.308136399999995</v>
      </c>
      <c r="M11" s="2">
        <v>61.948085249999998</v>
      </c>
      <c r="N11" s="2">
        <v>61.625813280000003</v>
      </c>
      <c r="O11" s="2">
        <v>61.227982930000003</v>
      </c>
      <c r="P11" s="2">
        <v>60.867931770000006</v>
      </c>
      <c r="Q11" s="2">
        <v>60.507880610000001</v>
      </c>
      <c r="R11" s="2">
        <v>60.177651709999999</v>
      </c>
      <c r="S11" s="2">
        <v>59.787778289999999</v>
      </c>
      <c r="T11" s="2">
        <v>59.427727130000001</v>
      </c>
      <c r="U11" s="2">
        <v>59.067675969999996</v>
      </c>
      <c r="V11" s="2">
        <v>58.729490140000003</v>
      </c>
      <c r="W11" s="2">
        <v>58.347573650000001</v>
      </c>
      <c r="X11" s="2">
        <v>57.987522490000003</v>
      </c>
      <c r="Y11" s="2">
        <v>57.627471319999998</v>
      </c>
      <c r="Z11" s="2">
        <v>57.281328560000006</v>
      </c>
      <c r="AA11" s="2">
        <v>56.907369000000003</v>
      </c>
      <c r="AB11" s="2">
        <v>56.547317849999992</v>
      </c>
      <c r="AC11" s="2">
        <v>56.18726668</v>
      </c>
      <c r="AD11" s="2">
        <v>55.833166990000002</v>
      </c>
      <c r="AE11" s="2">
        <v>37.217164360000005</v>
      </c>
      <c r="AF11" s="2">
        <v>18.617779729999999</v>
      </c>
      <c r="AG11" s="2">
        <f t="shared" si="0"/>
        <v>1690.36413122</v>
      </c>
      <c r="AI11" s="26"/>
      <c r="AJ11" s="23"/>
      <c r="AK11" s="23"/>
    </row>
    <row r="12" spans="1:38" s="10" customFormat="1" ht="17.399999999999999" x14ac:dyDescent="0.45">
      <c r="B12" s="5" t="s">
        <v>10</v>
      </c>
      <c r="C12" s="2">
        <v>0</v>
      </c>
      <c r="D12" s="2">
        <v>18.589343699999997</v>
      </c>
      <c r="E12" s="2">
        <v>18.328282489999999</v>
      </c>
      <c r="F12" s="2">
        <v>17.294386679999999</v>
      </c>
      <c r="G12" s="2">
        <v>16.071481170000002</v>
      </c>
      <c r="H12" s="2">
        <v>14.876914289999998</v>
      </c>
      <c r="I12" s="2">
        <v>13.707853179999999</v>
      </c>
      <c r="J12" s="2">
        <v>12.607686519999998</v>
      </c>
      <c r="K12" s="2">
        <v>11.369730950000001</v>
      </c>
      <c r="L12" s="2">
        <v>10.20066986</v>
      </c>
      <c r="M12" s="2">
        <v>9.0316087599999992</v>
      </c>
      <c r="N12" s="2">
        <v>7.9057484499999999</v>
      </c>
      <c r="O12" s="2">
        <v>6.6934865400000012</v>
      </c>
      <c r="P12" s="2">
        <v>5.5852974099999999</v>
      </c>
      <c r="Q12" s="2">
        <v>4.5263368499999999</v>
      </c>
      <c r="R12" s="2">
        <v>3.4864278099999999</v>
      </c>
      <c r="S12" s="2">
        <v>2.4434832000000002</v>
      </c>
      <c r="T12" s="2">
        <v>1.45465764</v>
      </c>
      <c r="U12" s="2">
        <v>1.3331715200000001</v>
      </c>
      <c r="V12" s="2">
        <v>1.2183430200000001</v>
      </c>
      <c r="W12" s="2">
        <v>1.0901992899999999</v>
      </c>
      <c r="X12" s="2">
        <v>0.96871317999999995</v>
      </c>
      <c r="Y12" s="2">
        <v>0.84722705999999992</v>
      </c>
      <c r="Z12" s="2">
        <v>0.72972852999999993</v>
      </c>
      <c r="AA12" s="2">
        <v>0.60425482999999991</v>
      </c>
      <c r="AB12" s="2">
        <v>0.49439031</v>
      </c>
      <c r="AC12" s="2">
        <v>0.38452579999999997</v>
      </c>
      <c r="AD12" s="2">
        <v>0.27617040999999998</v>
      </c>
      <c r="AE12" s="2">
        <v>0.16479676999999998</v>
      </c>
      <c r="AF12" s="2">
        <v>5.4932260000000004E-2</v>
      </c>
      <c r="AG12" s="2">
        <f t="shared" si="0"/>
        <v>182.33984848000003</v>
      </c>
      <c r="AI12" s="26"/>
      <c r="AJ12" s="23"/>
      <c r="AK12" s="23"/>
    </row>
    <row r="13" spans="1:38" s="10" customFormat="1" ht="17.399999999999999" x14ac:dyDescent="0.45">
      <c r="B13" s="5" t="s">
        <v>11</v>
      </c>
      <c r="C13" s="2">
        <v>0</v>
      </c>
      <c r="D13" s="2">
        <v>4.0603199999999999E-2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f t="shared" si="0"/>
        <v>4.0603199999999999E-2</v>
      </c>
      <c r="AI13" s="26"/>
      <c r="AJ13" s="23"/>
      <c r="AK13" s="23"/>
    </row>
    <row r="14" spans="1:38" s="10" customFormat="1" ht="17.399999999999999" x14ac:dyDescent="0.45">
      <c r="B14" s="5" t="s">
        <v>12</v>
      </c>
      <c r="C14" s="2">
        <v>58.394872599999999</v>
      </c>
      <c r="D14" s="2">
        <v>57.054020270000002</v>
      </c>
      <c r="E14" s="2">
        <v>55.919058799999995</v>
      </c>
      <c r="F14" s="2">
        <v>54.967021350000003</v>
      </c>
      <c r="G14" s="2">
        <v>41.56479685</v>
      </c>
      <c r="H14" s="2">
        <v>28.26266588</v>
      </c>
      <c r="I14" s="2">
        <v>14.94782799</v>
      </c>
      <c r="J14" s="2">
        <v>13.95969169</v>
      </c>
      <c r="K14" s="2">
        <v>12.818152189999999</v>
      </c>
      <c r="L14" s="2">
        <v>11.753314309999999</v>
      </c>
      <c r="M14" s="2">
        <v>10.688476420000001</v>
      </c>
      <c r="N14" s="2">
        <v>9.6768077900000016</v>
      </c>
      <c r="O14" s="2">
        <v>8.5588006200000013</v>
      </c>
      <c r="P14" s="2">
        <v>7.4939627299999998</v>
      </c>
      <c r="Q14" s="2">
        <v>6.4291248400000001</v>
      </c>
      <c r="R14" s="2">
        <v>5.3939238899999999</v>
      </c>
      <c r="S14" s="2">
        <v>4.3128525100000008</v>
      </c>
      <c r="T14" s="2">
        <v>3.7724249899999998</v>
      </c>
      <c r="U14" s="2">
        <v>3.23199748</v>
      </c>
      <c r="V14" s="2">
        <v>2.7239888900000002</v>
      </c>
      <c r="W14" s="2">
        <v>2.2034982900000002</v>
      </c>
      <c r="X14" s="2">
        <v>1.71068157</v>
      </c>
      <c r="Y14" s="2">
        <v>1.2178648600000002</v>
      </c>
      <c r="Z14" s="2">
        <v>0.7290539399999999</v>
      </c>
      <c r="AA14" s="2">
        <v>0.23223144000000001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f t="shared" si="0"/>
        <v>418.01711219000009</v>
      </c>
      <c r="AI14" s="26"/>
      <c r="AJ14" s="23"/>
      <c r="AK14" s="23"/>
    </row>
    <row r="15" spans="1:38" s="10" customFormat="1" ht="17.399999999999999" x14ac:dyDescent="0.45">
      <c r="B15" s="5" t="s">
        <v>13</v>
      </c>
      <c r="C15" s="2">
        <v>75.050928290000016</v>
      </c>
      <c r="D15" s="2">
        <v>54.379866369999995</v>
      </c>
      <c r="E15" s="2">
        <v>52.705300229999999</v>
      </c>
      <c r="F15" s="2">
        <v>51.030734069999994</v>
      </c>
      <c r="G15" s="2">
        <v>50.580679730000007</v>
      </c>
      <c r="H15" s="2">
        <v>50.20017206</v>
      </c>
      <c r="I15" s="2">
        <v>49.819664400000001</v>
      </c>
      <c r="J15" s="2">
        <v>49.439156740000001</v>
      </c>
      <c r="K15" s="2">
        <v>49.058649070000001</v>
      </c>
      <c r="L15" s="2">
        <v>48.678141409999995</v>
      </c>
      <c r="M15" s="2">
        <v>48.297633750000003</v>
      </c>
      <c r="N15" s="2">
        <v>47.917126079999996</v>
      </c>
      <c r="O15" s="2">
        <v>47.536618429999997</v>
      </c>
      <c r="P15" s="2">
        <v>47.156110759999997</v>
      </c>
      <c r="Q15" s="2">
        <v>46.590653750000001</v>
      </c>
      <c r="R15" s="2">
        <v>46.580044790000002</v>
      </c>
      <c r="S15" s="2">
        <v>46.569435829999996</v>
      </c>
      <c r="T15" s="2">
        <v>46.558826869999997</v>
      </c>
      <c r="U15" s="2">
        <v>46.548217909999998</v>
      </c>
      <c r="V15" s="2">
        <v>46.537608950000006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f t="shared" si="0"/>
        <v>1001.23556949</v>
      </c>
      <c r="AI15" s="26"/>
      <c r="AJ15" s="23"/>
      <c r="AK15" s="23"/>
    </row>
    <row r="16" spans="1:38" s="10" customFormat="1" ht="17.399999999999999" x14ac:dyDescent="0.45">
      <c r="B16" s="5" t="s">
        <v>14</v>
      </c>
      <c r="C16" s="2">
        <v>117.67512509999997</v>
      </c>
      <c r="D16" s="2">
        <v>116.56618157999998</v>
      </c>
      <c r="E16" s="2">
        <v>115.47344040000002</v>
      </c>
      <c r="F16" s="2">
        <v>114.07461760000001</v>
      </c>
      <c r="G16" s="2">
        <v>112.73241345000002</v>
      </c>
      <c r="H16" s="2">
        <v>111.39020933000003</v>
      </c>
      <c r="I16" s="2">
        <v>110.04800520000001</v>
      </c>
      <c r="J16" s="2">
        <v>92.330801070000007</v>
      </c>
      <c r="K16" s="2">
        <v>74.613596929999986</v>
      </c>
      <c r="L16" s="2">
        <v>56.896392820000003</v>
      </c>
      <c r="M16" s="2">
        <v>55.554188690000004</v>
      </c>
      <c r="N16" s="2">
        <v>54.211984560000012</v>
      </c>
      <c r="O16" s="2">
        <v>52.869780430000006</v>
      </c>
      <c r="P16" s="2">
        <v>51.925150049999999</v>
      </c>
      <c r="Q16" s="2">
        <v>51.012245190000002</v>
      </c>
      <c r="R16" s="2">
        <v>50.121546250000009</v>
      </c>
      <c r="S16" s="2">
        <v>49.541053229999996</v>
      </c>
      <c r="T16" s="2">
        <v>49.268561320000003</v>
      </c>
      <c r="U16" s="2">
        <v>35.164929700000002</v>
      </c>
      <c r="V16" s="2">
        <v>0.12379809</v>
      </c>
      <c r="W16" s="2">
        <v>8.2666480000000001E-2</v>
      </c>
      <c r="X16" s="2">
        <v>4.153486E-2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f t="shared" si="0"/>
        <v>1471.7182223299999</v>
      </c>
      <c r="AI16" s="26"/>
      <c r="AJ16" s="23"/>
      <c r="AK16" s="23"/>
    </row>
    <row r="17" spans="1:38" x14ac:dyDescent="0.35">
      <c r="B17" s="5" t="s">
        <v>15</v>
      </c>
      <c r="C17" s="2">
        <v>65.876334189999994</v>
      </c>
      <c r="D17" s="2">
        <v>65.455505729999999</v>
      </c>
      <c r="E17" s="2">
        <v>64.956557869999997</v>
      </c>
      <c r="F17" s="2">
        <v>64.49798432</v>
      </c>
      <c r="G17" s="2">
        <v>64.114361740000007</v>
      </c>
      <c r="H17" s="2">
        <v>63.714475390000004</v>
      </c>
      <c r="I17" s="2">
        <v>63.348456540000001</v>
      </c>
      <c r="J17" s="2">
        <v>62.982437679999997</v>
      </c>
      <c r="K17" s="2">
        <v>62.616418809999999</v>
      </c>
      <c r="L17" s="2">
        <v>62.250399960000003</v>
      </c>
      <c r="M17" s="2">
        <v>61.884381099999999</v>
      </c>
      <c r="N17" s="2">
        <v>61.518362240000002</v>
      </c>
      <c r="O17" s="2">
        <v>61.152343379999998</v>
      </c>
      <c r="P17" s="2">
        <v>60.786324529999995</v>
      </c>
      <c r="Q17" s="2">
        <v>60.420305660000004</v>
      </c>
      <c r="R17" s="2">
        <v>60.054286800000007</v>
      </c>
      <c r="S17" s="2">
        <v>59.688267939999996</v>
      </c>
      <c r="T17" s="2">
        <v>59.322249090000007</v>
      </c>
      <c r="U17" s="2">
        <v>58.956230229999996</v>
      </c>
      <c r="V17" s="2">
        <v>58.590211369999999</v>
      </c>
      <c r="W17" s="2">
        <v>58.224192509999995</v>
      </c>
      <c r="X17" s="2">
        <v>57.858173649999998</v>
      </c>
      <c r="Y17" s="2">
        <v>57.492154790000001</v>
      </c>
      <c r="Z17" s="2">
        <v>57.126135929999997</v>
      </c>
      <c r="AA17" s="2">
        <v>56.760117080000001</v>
      </c>
      <c r="AB17" s="2">
        <v>56.394098219999997</v>
      </c>
      <c r="AC17" s="2">
        <v>56.028079349999999</v>
      </c>
      <c r="AD17" s="2">
        <v>55.662060500000003</v>
      </c>
      <c r="AE17" s="2">
        <v>37.046041639999999</v>
      </c>
      <c r="AF17" s="2">
        <v>18.451709409999999</v>
      </c>
      <c r="AG17" s="2">
        <f t="shared" si="0"/>
        <v>1753.2286576500003</v>
      </c>
      <c r="AI17" s="21"/>
      <c r="AJ17" s="24"/>
      <c r="AL17" s="1"/>
    </row>
    <row r="18" spans="1:38" x14ac:dyDescent="0.35">
      <c r="B18" s="5" t="s">
        <v>16</v>
      </c>
      <c r="C18" s="2">
        <v>18.829048100000001</v>
      </c>
      <c r="D18" s="2">
        <v>18.56023514</v>
      </c>
      <c r="E18" s="2">
        <v>17.861687009999997</v>
      </c>
      <c r="F18" s="2">
        <v>16.72708635</v>
      </c>
      <c r="G18" s="2">
        <v>15.546397820000001</v>
      </c>
      <c r="H18" s="2">
        <v>14.370913320000001</v>
      </c>
      <c r="I18" s="2">
        <v>13.195428779999999</v>
      </c>
      <c r="J18" s="2">
        <v>12.019944259999999</v>
      </c>
      <c r="K18" s="2">
        <v>10.844459759999999</v>
      </c>
      <c r="L18" s="2">
        <v>9.6689752400000017</v>
      </c>
      <c r="M18" s="2">
        <v>8.4934906899999998</v>
      </c>
      <c r="N18" s="2">
        <v>7.3180061899999993</v>
      </c>
      <c r="O18" s="2">
        <v>6.148375399999999</v>
      </c>
      <c r="P18" s="2">
        <v>5.0835963499999997</v>
      </c>
      <c r="Q18" s="2">
        <v>4.0188173300000001</v>
      </c>
      <c r="R18" s="2">
        <v>2.9540382900000002</v>
      </c>
      <c r="S18" s="2">
        <v>1.9597795899999999</v>
      </c>
      <c r="T18" s="2">
        <v>1.4015734499999999</v>
      </c>
      <c r="U18" s="2">
        <v>1.2794198300000001</v>
      </c>
      <c r="V18" s="2">
        <v>1.15726621</v>
      </c>
      <c r="W18" s="2">
        <v>1.0351125800000001</v>
      </c>
      <c r="X18" s="2">
        <v>0.91295896999999993</v>
      </c>
      <c r="Y18" s="2">
        <v>0.79080534999999996</v>
      </c>
      <c r="Z18" s="2">
        <v>0.66865171999999995</v>
      </c>
      <c r="AA18" s="2">
        <v>0.55234083</v>
      </c>
      <c r="AB18" s="2">
        <v>0.44187265999999997</v>
      </c>
      <c r="AC18" s="2">
        <v>0.33140449999999999</v>
      </c>
      <c r="AD18" s="2">
        <v>0.22093632999999999</v>
      </c>
      <c r="AE18" s="2">
        <v>0.11046817</v>
      </c>
      <c r="AF18" s="2">
        <v>0</v>
      </c>
      <c r="AG18" s="2">
        <f t="shared" si="0"/>
        <v>192.50309021999996</v>
      </c>
      <c r="AI18" s="21"/>
      <c r="AJ18" s="24"/>
      <c r="AL18" s="1"/>
    </row>
    <row r="19" spans="1:38" x14ac:dyDescent="0.35">
      <c r="B19" s="7" t="s">
        <v>4</v>
      </c>
      <c r="C19" s="25">
        <f t="shared" ref="C19:AD19" si="1">SUM(C7:C18)</f>
        <v>335.82630828000003</v>
      </c>
      <c r="D19" s="25">
        <f t="shared" si="1"/>
        <v>626.19414179000012</v>
      </c>
      <c r="E19" s="25">
        <f t="shared" si="1"/>
        <v>616.37314028999992</v>
      </c>
      <c r="F19" s="25">
        <f t="shared" si="1"/>
        <v>605.48642774999996</v>
      </c>
      <c r="G19" s="25">
        <f t="shared" si="1"/>
        <v>583.37816263000013</v>
      </c>
      <c r="H19" s="25">
        <f t="shared" si="1"/>
        <v>550.18947877999994</v>
      </c>
      <c r="I19" s="25">
        <f t="shared" si="1"/>
        <v>517.04611164000005</v>
      </c>
      <c r="J19" s="25">
        <f t="shared" si="1"/>
        <v>480.04062313999992</v>
      </c>
      <c r="K19" s="25">
        <f t="shared" si="1"/>
        <v>438.37145984</v>
      </c>
      <c r="L19" s="25">
        <f t="shared" si="1"/>
        <v>396.97163399000004</v>
      </c>
      <c r="M19" s="25">
        <f t="shared" si="1"/>
        <v>371.94680808999999</v>
      </c>
      <c r="N19" s="25">
        <f t="shared" si="1"/>
        <v>363.47152698999997</v>
      </c>
      <c r="O19" s="25">
        <f t="shared" si="1"/>
        <v>354.65301006999999</v>
      </c>
      <c r="P19" s="25">
        <f t="shared" si="1"/>
        <v>346.75418781999997</v>
      </c>
      <c r="Q19" s="25">
        <f t="shared" si="1"/>
        <v>339.01671868999995</v>
      </c>
      <c r="R19" s="25">
        <f t="shared" si="1"/>
        <v>331.90862144000005</v>
      </c>
      <c r="S19" s="25">
        <f t="shared" si="1"/>
        <v>325.46145167999998</v>
      </c>
      <c r="T19" s="25">
        <f t="shared" si="1"/>
        <v>321.28318166999998</v>
      </c>
      <c r="U19" s="25">
        <f t="shared" si="1"/>
        <v>304.94197341</v>
      </c>
      <c r="V19" s="25">
        <f t="shared" si="1"/>
        <v>253.77868508999995</v>
      </c>
      <c r="W19" s="25">
        <f t="shared" si="1"/>
        <v>170.11510054999999</v>
      </c>
      <c r="X19" s="25">
        <f t="shared" si="1"/>
        <v>121.53087392</v>
      </c>
      <c r="Y19" s="25">
        <f t="shared" si="1"/>
        <v>119.48492078999999</v>
      </c>
      <c r="Z19" s="25">
        <f t="shared" si="1"/>
        <v>117.52245667000001</v>
      </c>
      <c r="AA19" s="25">
        <f t="shared" si="1"/>
        <v>115.54288623000001</v>
      </c>
      <c r="AB19" s="25">
        <f t="shared" si="1"/>
        <v>113.87767903999999</v>
      </c>
      <c r="AC19" s="25">
        <f t="shared" si="1"/>
        <v>112.93127633</v>
      </c>
      <c r="AD19" s="25">
        <f t="shared" si="1"/>
        <v>111.99233423000001</v>
      </c>
      <c r="AE19" s="25">
        <f>SUM(AE7:AE18)</f>
        <v>74.538470940000011</v>
      </c>
      <c r="AF19" s="25">
        <f t="shared" ref="AF19" si="2">SUM(AF7:AF18)</f>
        <v>37.124421400000003</v>
      </c>
      <c r="AG19" s="25">
        <f>SUM(AG7:AG18)</f>
        <v>9557.75407318</v>
      </c>
      <c r="AI19" s="21"/>
      <c r="AJ19" s="24"/>
      <c r="AL19" s="1"/>
    </row>
    <row r="20" spans="1:38" x14ac:dyDescent="0.35">
      <c r="AH20" s="9"/>
      <c r="AI20" s="9"/>
    </row>
    <row r="21" spans="1:38" x14ac:dyDescent="0.35">
      <c r="AH21" s="17"/>
    </row>
    <row r="22" spans="1:38" s="10" customFormat="1" ht="17.399999999999999" x14ac:dyDescent="0.45">
      <c r="B22" s="37" t="s">
        <v>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I22" s="22"/>
    </row>
    <row r="23" spans="1:38" s="10" customFormat="1" ht="17.399999999999999" x14ac:dyDescent="0.45">
      <c r="B23" s="37" t="s">
        <v>28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I23" s="22"/>
    </row>
    <row r="24" spans="1:38" s="10" customFormat="1" ht="17.399999999999999" x14ac:dyDescent="0.45">
      <c r="A24" s="11"/>
      <c r="B24" s="37" t="s">
        <v>2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I24" s="22"/>
    </row>
    <row r="25" spans="1:38" s="10" customFormat="1" ht="17.399999999999999" x14ac:dyDescent="0.45">
      <c r="B25" s="11"/>
    </row>
    <row r="26" spans="1:38" x14ac:dyDescent="0.35">
      <c r="B26" s="3" t="s">
        <v>3</v>
      </c>
      <c r="C26" s="4">
        <v>2025</v>
      </c>
      <c r="D26" s="4">
        <v>2026</v>
      </c>
      <c r="E26" s="4">
        <v>2027</v>
      </c>
      <c r="F26" s="4">
        <v>2028</v>
      </c>
      <c r="G26" s="4">
        <v>2029</v>
      </c>
      <c r="H26" s="4">
        <v>2030</v>
      </c>
      <c r="I26" s="4">
        <v>2031</v>
      </c>
      <c r="J26" s="4">
        <v>2032</v>
      </c>
      <c r="K26" s="4">
        <v>2033</v>
      </c>
      <c r="L26" s="4">
        <v>2034</v>
      </c>
      <c r="M26" s="4">
        <v>2035</v>
      </c>
      <c r="N26" s="4">
        <v>2036</v>
      </c>
      <c r="O26" s="4">
        <v>2037</v>
      </c>
      <c r="P26" s="4">
        <v>2038</v>
      </c>
      <c r="Q26" s="4">
        <v>2039</v>
      </c>
      <c r="R26" s="4">
        <v>2040</v>
      </c>
      <c r="S26" s="4">
        <v>2041</v>
      </c>
      <c r="T26" s="4">
        <v>2042</v>
      </c>
      <c r="U26" s="4">
        <v>2043</v>
      </c>
      <c r="V26" s="4">
        <v>2044</v>
      </c>
      <c r="W26" s="4">
        <v>2045</v>
      </c>
      <c r="X26" s="4" t="s">
        <v>4</v>
      </c>
      <c r="AJ26" s="1"/>
      <c r="AK26" s="1"/>
      <c r="AL26" s="1"/>
    </row>
    <row r="27" spans="1:38" x14ac:dyDescent="0.35">
      <c r="B27" s="5" t="s">
        <v>5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13">
        <f>SUM(C27:W27)</f>
        <v>0</v>
      </c>
      <c r="AJ27" s="1"/>
      <c r="AK27" s="1"/>
      <c r="AL27" s="1"/>
    </row>
    <row r="28" spans="1:38" x14ac:dyDescent="0.35">
      <c r="B28" s="5" t="s">
        <v>6</v>
      </c>
      <c r="C28" s="2">
        <v>0</v>
      </c>
      <c r="D28" s="2">
        <v>433.10936830999998</v>
      </c>
      <c r="E28" s="2">
        <v>409.04773661000002</v>
      </c>
      <c r="F28" s="2">
        <v>384.98610492</v>
      </c>
      <c r="G28" s="2">
        <v>360.92447322000004</v>
      </c>
      <c r="H28" s="2">
        <v>336.86284152999997</v>
      </c>
      <c r="I28" s="2">
        <v>312.80120983</v>
      </c>
      <c r="J28" s="2">
        <v>288.73957813999999</v>
      </c>
      <c r="K28" s="2">
        <v>264.67794643999997</v>
      </c>
      <c r="L28" s="2">
        <v>240.61631474999999</v>
      </c>
      <c r="M28" s="2">
        <v>216.55468305000002</v>
      </c>
      <c r="N28" s="2">
        <v>192.49305136000001</v>
      </c>
      <c r="O28" s="2">
        <v>168.43141965999999</v>
      </c>
      <c r="P28" s="2">
        <v>144.36978797</v>
      </c>
      <c r="Q28" s="2">
        <v>120.30815627</v>
      </c>
      <c r="R28" s="2">
        <v>96.246524579999999</v>
      </c>
      <c r="S28" s="2">
        <v>72.184892879999992</v>
      </c>
      <c r="T28" s="2">
        <v>48.123261190000001</v>
      </c>
      <c r="U28" s="2">
        <v>24.061629489999998</v>
      </c>
      <c r="V28" s="2">
        <v>0</v>
      </c>
      <c r="W28" s="2">
        <v>0</v>
      </c>
      <c r="X28" s="13">
        <f t="shared" ref="X28:X38" si="3">SUM(C28:W28)</f>
        <v>4114.5389802</v>
      </c>
      <c r="AJ28" s="1"/>
      <c r="AK28" s="1"/>
      <c r="AL28" s="1"/>
    </row>
    <row r="29" spans="1:38" x14ac:dyDescent="0.35">
      <c r="B29" s="5" t="s">
        <v>7</v>
      </c>
      <c r="C29" s="2">
        <v>0</v>
      </c>
      <c r="D29" s="2">
        <v>16576.84149957</v>
      </c>
      <c r="E29" s="2">
        <v>15197.13725776</v>
      </c>
      <c r="F29" s="2">
        <v>13893.77242488</v>
      </c>
      <c r="G29" s="2">
        <v>12437.728774159999</v>
      </c>
      <c r="H29" s="2">
        <v>11058.024532350002</v>
      </c>
      <c r="I29" s="2">
        <v>9678.3202905400012</v>
      </c>
      <c r="J29" s="2">
        <v>8344.4647561900001</v>
      </c>
      <c r="K29" s="2">
        <v>6918.91180695</v>
      </c>
      <c r="L29" s="2">
        <v>5539.2075651099995</v>
      </c>
      <c r="M29" s="2">
        <v>4159.5033215000003</v>
      </c>
      <c r="N29" s="2">
        <v>3084.6663563400002</v>
      </c>
      <c r="O29" s="2">
        <v>2037.4563308400002</v>
      </c>
      <c r="P29" s="2">
        <v>1068.7193874100001</v>
      </c>
      <c r="Q29" s="2">
        <v>345.97701480000001</v>
      </c>
      <c r="R29" s="2">
        <v>99.181134730000011</v>
      </c>
      <c r="S29" s="2">
        <v>80.702332249999998</v>
      </c>
      <c r="T29" s="2">
        <v>62.76848107</v>
      </c>
      <c r="U29" s="2">
        <v>44.834629890000002</v>
      </c>
      <c r="V29" s="2">
        <v>27.049401789999997</v>
      </c>
      <c r="W29" s="2">
        <v>8.9669275199999987</v>
      </c>
      <c r="X29" s="13">
        <f t="shared" si="3"/>
        <v>110664.23422565001</v>
      </c>
      <c r="AJ29" s="1"/>
      <c r="AK29" s="1"/>
      <c r="AL29" s="1"/>
    </row>
    <row r="30" spans="1:38" x14ac:dyDescent="0.35">
      <c r="B30" s="5" t="s">
        <v>8</v>
      </c>
      <c r="C30" s="2">
        <v>0</v>
      </c>
      <c r="D30" s="2">
        <v>530.89773111</v>
      </c>
      <c r="E30" s="2">
        <v>480.33604252999999</v>
      </c>
      <c r="F30" s="2">
        <v>432.13575150000003</v>
      </c>
      <c r="G30" s="2">
        <v>379.21266537999998</v>
      </c>
      <c r="H30" s="2">
        <v>328.65097680000002</v>
      </c>
      <c r="I30" s="2">
        <v>278.08928823000002</v>
      </c>
      <c r="J30" s="2">
        <v>228.77775130000001</v>
      </c>
      <c r="K30" s="2">
        <v>176.96591108000001</v>
      </c>
      <c r="L30" s="2">
        <v>126.4042225</v>
      </c>
      <c r="M30" s="2">
        <v>75.842533930000002</v>
      </c>
      <c r="N30" s="2">
        <v>25.419751089999998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13">
        <f t="shared" si="3"/>
        <v>3062.7326254499999</v>
      </c>
      <c r="AJ30" s="1"/>
      <c r="AK30" s="1"/>
      <c r="AL30" s="1"/>
    </row>
    <row r="31" spans="1:38" x14ac:dyDescent="0.35">
      <c r="B31" s="5" t="s">
        <v>9</v>
      </c>
      <c r="C31" s="2">
        <v>0</v>
      </c>
      <c r="D31" s="2">
        <v>4284.7620079799999</v>
      </c>
      <c r="E31" s="2">
        <v>3978.70757895</v>
      </c>
      <c r="F31" s="2">
        <v>3692.9440513000004</v>
      </c>
      <c r="G31" s="2">
        <v>3366.5987208899996</v>
      </c>
      <c r="H31" s="2">
        <v>3060.5442918600002</v>
      </c>
      <c r="I31" s="2">
        <v>2754.4898628299998</v>
      </c>
      <c r="J31" s="2">
        <v>2461.9627013899999</v>
      </c>
      <c r="K31" s="2">
        <v>2142.3810047699999</v>
      </c>
      <c r="L31" s="2">
        <v>1836.32657574</v>
      </c>
      <c r="M31" s="2">
        <v>1530.2721467000001</v>
      </c>
      <c r="N31" s="2">
        <v>1230.9813514699999</v>
      </c>
      <c r="O31" s="2">
        <v>918.16328864000002</v>
      </c>
      <c r="P31" s="2">
        <v>612.10885960999997</v>
      </c>
      <c r="Q31" s="2">
        <v>306.05443057999997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13">
        <f t="shared" si="3"/>
        <v>32176.296872709998</v>
      </c>
      <c r="AJ31" s="1"/>
      <c r="AK31" s="1"/>
      <c r="AL31" s="1"/>
    </row>
    <row r="32" spans="1:38" x14ac:dyDescent="0.35">
      <c r="B32" s="5" t="s">
        <v>10</v>
      </c>
      <c r="C32" s="2">
        <v>0</v>
      </c>
      <c r="D32" s="2">
        <v>4988.1473308300001</v>
      </c>
      <c r="E32" s="2">
        <v>4988.1473308300001</v>
      </c>
      <c r="F32" s="2">
        <v>4669.6544074899994</v>
      </c>
      <c r="G32" s="2">
        <v>4300.1270097500001</v>
      </c>
      <c r="H32" s="2">
        <v>3956.1168492100001</v>
      </c>
      <c r="I32" s="2">
        <v>3612.10668867</v>
      </c>
      <c r="J32" s="2">
        <v>3286.0531024499996</v>
      </c>
      <c r="K32" s="2">
        <v>2924.0863675800001</v>
      </c>
      <c r="L32" s="2">
        <v>2580.0762070400001</v>
      </c>
      <c r="M32" s="2">
        <v>2236.0660465000001</v>
      </c>
      <c r="N32" s="2">
        <v>1902.45179742</v>
      </c>
      <c r="O32" s="2">
        <v>1548.0457254200001</v>
      </c>
      <c r="P32" s="2">
        <v>1204.0355648900002</v>
      </c>
      <c r="Q32" s="2">
        <v>860.02540435000003</v>
      </c>
      <c r="R32" s="2">
        <v>518.85049239</v>
      </c>
      <c r="S32" s="2">
        <v>172.00508325999999</v>
      </c>
      <c r="T32" s="2">
        <v>0</v>
      </c>
      <c r="U32" s="2">
        <v>0</v>
      </c>
      <c r="V32" s="2">
        <v>0</v>
      </c>
      <c r="W32" s="2">
        <v>0</v>
      </c>
      <c r="X32" s="13">
        <f t="shared" si="3"/>
        <v>43745.995408080002</v>
      </c>
      <c r="AJ32" s="1"/>
      <c r="AK32" s="1"/>
      <c r="AL32" s="1"/>
    </row>
    <row r="33" spans="2:38" x14ac:dyDescent="0.35">
      <c r="B33" s="5" t="s">
        <v>11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13">
        <f t="shared" si="3"/>
        <v>0</v>
      </c>
      <c r="AJ33" s="1"/>
      <c r="AK33" s="1"/>
      <c r="AL33" s="1"/>
    </row>
    <row r="34" spans="2:38" x14ac:dyDescent="0.35">
      <c r="B34" s="5" t="s">
        <v>12</v>
      </c>
      <c r="C34" s="2">
        <v>360.46677956000002</v>
      </c>
      <c r="D34" s="2">
        <v>414.21314127999995</v>
      </c>
      <c r="E34" s="2">
        <v>390.54381879000005</v>
      </c>
      <c r="F34" s="2">
        <v>368.90142723000002</v>
      </c>
      <c r="G34" s="2">
        <v>343.20517382999998</v>
      </c>
      <c r="H34" s="2">
        <v>319.53585135000003</v>
      </c>
      <c r="I34" s="2">
        <v>295.86652886000002</v>
      </c>
      <c r="J34" s="2">
        <v>273.70105835000004</v>
      </c>
      <c r="K34" s="2">
        <v>248.52788390000001</v>
      </c>
      <c r="L34" s="2">
        <v>224.85856142</v>
      </c>
      <c r="M34" s="2">
        <v>201.18923894</v>
      </c>
      <c r="N34" s="2">
        <v>178.50068947</v>
      </c>
      <c r="O34" s="2">
        <v>153.85059397000001</v>
      </c>
      <c r="P34" s="2">
        <v>130.18127149</v>
      </c>
      <c r="Q34" s="2">
        <v>106.51194901000001</v>
      </c>
      <c r="R34" s="2">
        <v>83.300320589999998</v>
      </c>
      <c r="S34" s="2">
        <v>59.173304039999998</v>
      </c>
      <c r="T34" s="2">
        <v>35.50398156</v>
      </c>
      <c r="U34" s="2">
        <v>11.83465908</v>
      </c>
      <c r="V34" s="2">
        <v>0</v>
      </c>
      <c r="W34" s="2">
        <v>0</v>
      </c>
      <c r="X34" s="13">
        <f t="shared" si="3"/>
        <v>4199.8662327200009</v>
      </c>
      <c r="AJ34" s="1"/>
      <c r="AK34" s="1"/>
      <c r="AL34" s="1"/>
    </row>
    <row r="35" spans="2:38" x14ac:dyDescent="0.35">
      <c r="B35" s="5" t="s">
        <v>13</v>
      </c>
      <c r="C35" s="2">
        <v>13018.5653778</v>
      </c>
      <c r="D35" s="2">
        <v>16150.309644599998</v>
      </c>
      <c r="E35" s="2">
        <v>14747.73737669</v>
      </c>
      <c r="F35" s="2">
        <v>13345.165108790001</v>
      </c>
      <c r="G35" s="2">
        <v>11942.592840890002</v>
      </c>
      <c r="H35" s="2">
        <v>10540.020572940002</v>
      </c>
      <c r="I35" s="2">
        <v>9137.4483050500003</v>
      </c>
      <c r="J35" s="2">
        <v>7734.8760371300004</v>
      </c>
      <c r="K35" s="2">
        <v>6332.3037692199996</v>
      </c>
      <c r="L35" s="2">
        <v>4929.7315013300004</v>
      </c>
      <c r="M35" s="2">
        <v>3673.5045771600003</v>
      </c>
      <c r="N35" s="2">
        <v>2563.6230037</v>
      </c>
      <c r="O35" s="2">
        <v>1578.82964683</v>
      </c>
      <c r="P35" s="2">
        <v>594.03629091000005</v>
      </c>
      <c r="Q35" s="2">
        <v>109.38658597</v>
      </c>
      <c r="R35" s="2">
        <v>91.155488640000002</v>
      </c>
      <c r="S35" s="2">
        <v>72.924391299999996</v>
      </c>
      <c r="T35" s="2">
        <v>54.693293969999999</v>
      </c>
      <c r="U35" s="2">
        <v>36.462196630000001</v>
      </c>
      <c r="V35" s="2">
        <v>18.2310993</v>
      </c>
      <c r="W35" s="2">
        <v>0</v>
      </c>
      <c r="X35" s="13">
        <f t="shared" si="3"/>
        <v>116671.59710884999</v>
      </c>
      <c r="AJ35" s="1"/>
      <c r="AK35" s="1"/>
      <c r="AL35" s="1"/>
    </row>
    <row r="36" spans="2:38" x14ac:dyDescent="0.35">
      <c r="B36" s="5" t="s">
        <v>14</v>
      </c>
      <c r="C36" s="2">
        <v>559.23450162999995</v>
      </c>
      <c r="D36" s="2">
        <v>508.39500157999998</v>
      </c>
      <c r="E36" s="2">
        <v>457.55550152999996</v>
      </c>
      <c r="F36" s="2">
        <v>406.71600148000005</v>
      </c>
      <c r="G36" s="2">
        <v>355.87650143000002</v>
      </c>
      <c r="H36" s="2">
        <v>305.03700137999999</v>
      </c>
      <c r="I36" s="2">
        <v>254.19750131999999</v>
      </c>
      <c r="J36" s="2">
        <v>203.35800127000002</v>
      </c>
      <c r="K36" s="2">
        <v>152.51850121999999</v>
      </c>
      <c r="L36" s="2">
        <v>101.67900117000001</v>
      </c>
      <c r="M36" s="2">
        <v>50.839501119999994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13">
        <f t="shared" si="3"/>
        <v>3355.4070151300002</v>
      </c>
      <c r="AJ36" s="1"/>
      <c r="AK36" s="1"/>
      <c r="AL36" s="1"/>
    </row>
    <row r="37" spans="2:38" x14ac:dyDescent="0.35">
      <c r="B37" s="5" t="s">
        <v>15</v>
      </c>
      <c r="C37" s="2">
        <v>4511.3437400000003</v>
      </c>
      <c r="D37" s="2">
        <v>4200.2165856299998</v>
      </c>
      <c r="E37" s="2">
        <v>3889.08943125</v>
      </c>
      <c r="F37" s="2">
        <v>3577.96227688</v>
      </c>
      <c r="G37" s="2">
        <v>3266.8351225000001</v>
      </c>
      <c r="H37" s="2">
        <v>2955.7079681300002</v>
      </c>
      <c r="I37" s="2">
        <v>2644.5808137499998</v>
      </c>
      <c r="J37" s="2">
        <v>2333.4536593800003</v>
      </c>
      <c r="K37" s="2">
        <v>2022.3265050099999</v>
      </c>
      <c r="L37" s="2">
        <v>1711.19935063</v>
      </c>
      <c r="M37" s="2">
        <v>1400.0721962600001</v>
      </c>
      <c r="N37" s="2">
        <v>1088.9450418800002</v>
      </c>
      <c r="O37" s="2">
        <v>777.81788750999999</v>
      </c>
      <c r="P37" s="2">
        <v>466.69073313000001</v>
      </c>
      <c r="Q37" s="2">
        <v>155.56357875999998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13">
        <f t="shared" si="3"/>
        <v>35001.804890699997</v>
      </c>
      <c r="AJ37" s="1"/>
      <c r="AK37" s="1"/>
      <c r="AL37" s="1"/>
    </row>
    <row r="38" spans="2:38" x14ac:dyDescent="0.35">
      <c r="B38" s="5" t="s">
        <v>16</v>
      </c>
      <c r="C38" s="2">
        <v>5015.5547337500002</v>
      </c>
      <c r="D38" s="2">
        <v>5015.5547337500002</v>
      </c>
      <c r="E38" s="2">
        <v>4842.6045706200002</v>
      </c>
      <c r="F38" s="2">
        <v>4496.7042443700002</v>
      </c>
      <c r="G38" s="2">
        <v>4150.8039181000004</v>
      </c>
      <c r="H38" s="2">
        <v>3804.9035918500003</v>
      </c>
      <c r="I38" s="2">
        <v>3459.00326559</v>
      </c>
      <c r="J38" s="2">
        <v>3113.10293933</v>
      </c>
      <c r="K38" s="2">
        <v>2767.2026130699996</v>
      </c>
      <c r="L38" s="2">
        <v>2421.3022868199996</v>
      </c>
      <c r="M38" s="2">
        <v>2075.4019605500002</v>
      </c>
      <c r="N38" s="2">
        <v>1729.5016342899999</v>
      </c>
      <c r="O38" s="2">
        <v>1383.60130804</v>
      </c>
      <c r="P38" s="2">
        <v>1037.7009817799999</v>
      </c>
      <c r="Q38" s="2">
        <v>691.80065551999996</v>
      </c>
      <c r="R38" s="2">
        <v>345.90032925999998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13">
        <f t="shared" si="3"/>
        <v>46350.643766690002</v>
      </c>
      <c r="AJ38" s="1"/>
      <c r="AK38" s="1"/>
      <c r="AL38" s="1"/>
    </row>
    <row r="39" spans="2:38" x14ac:dyDescent="0.35">
      <c r="B39" s="7" t="s">
        <v>4</v>
      </c>
      <c r="C39" s="14">
        <f t="shared" ref="C39:X39" si="4">SUM(C27:C38)</f>
        <v>23465.16513274</v>
      </c>
      <c r="D39" s="14">
        <f t="shared" si="4"/>
        <v>53102.447044640001</v>
      </c>
      <c r="E39" s="14">
        <f t="shared" si="4"/>
        <v>49380.906645560004</v>
      </c>
      <c r="F39" s="14">
        <f t="shared" si="4"/>
        <v>45268.941798840002</v>
      </c>
      <c r="G39" s="14">
        <f t="shared" si="4"/>
        <v>40903.905200150002</v>
      </c>
      <c r="H39" s="14">
        <f t="shared" si="4"/>
        <v>36665.404477400007</v>
      </c>
      <c r="I39" s="14">
        <f t="shared" si="4"/>
        <v>32426.903754669998</v>
      </c>
      <c r="J39" s="14">
        <f t="shared" si="4"/>
        <v>28268.489584930001</v>
      </c>
      <c r="K39" s="14">
        <f t="shared" si="4"/>
        <v>23949.902309239998</v>
      </c>
      <c r="L39" s="14">
        <f t="shared" si="4"/>
        <v>19711.401586509997</v>
      </c>
      <c r="M39" s="14">
        <f t="shared" si="4"/>
        <v>15619.24620571</v>
      </c>
      <c r="N39" s="14">
        <f t="shared" si="4"/>
        <v>11996.58267702</v>
      </c>
      <c r="O39" s="14">
        <f t="shared" si="4"/>
        <v>8566.1962009100007</v>
      </c>
      <c r="P39" s="14">
        <f t="shared" si="4"/>
        <v>5257.8428771899999</v>
      </c>
      <c r="Q39" s="14">
        <f t="shared" si="4"/>
        <v>2695.6277752599999</v>
      </c>
      <c r="R39" s="14">
        <f t="shared" si="4"/>
        <v>1234.63429019</v>
      </c>
      <c r="S39" s="14">
        <f t="shared" si="4"/>
        <v>456.99000373000001</v>
      </c>
      <c r="T39" s="14">
        <f t="shared" si="4"/>
        <v>201.08901779000001</v>
      </c>
      <c r="U39" s="14">
        <f t="shared" si="4"/>
        <v>117.19311508999999</v>
      </c>
      <c r="V39" s="14">
        <f t="shared" si="4"/>
        <v>45.280501090000001</v>
      </c>
      <c r="W39" s="14">
        <f t="shared" si="4"/>
        <v>8.9669275199999987</v>
      </c>
      <c r="X39" s="14">
        <f t="shared" si="4"/>
        <v>399343.11712617992</v>
      </c>
      <c r="AJ39" s="1"/>
      <c r="AK39" s="1"/>
      <c r="AL39" s="1"/>
    </row>
    <row r="40" spans="2:38" x14ac:dyDescent="0.35">
      <c r="AJ40" s="1"/>
      <c r="AK40" s="2"/>
      <c r="AL40" s="1"/>
    </row>
    <row r="42" spans="2:38" s="10" customFormat="1" ht="17.399999999999999" x14ac:dyDescent="0.45">
      <c r="B42" s="37" t="s">
        <v>0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</row>
    <row r="43" spans="2:38" s="10" customFormat="1" ht="17.399999999999999" x14ac:dyDescent="0.45">
      <c r="B43" s="37" t="s">
        <v>29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</row>
    <row r="44" spans="2:38" s="10" customFormat="1" ht="17.399999999999999" x14ac:dyDescent="0.45">
      <c r="B44" s="37" t="s">
        <v>18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</row>
    <row r="45" spans="2:38" s="10" customFormat="1" ht="17.399999999999999" x14ac:dyDescent="0.45"/>
    <row r="46" spans="2:38" x14ac:dyDescent="0.35">
      <c r="B46" s="3" t="s">
        <v>3</v>
      </c>
      <c r="C46" s="35">
        <v>2025</v>
      </c>
      <c r="D46" s="35">
        <v>2026</v>
      </c>
      <c r="E46" s="35">
        <v>2027</v>
      </c>
      <c r="F46" s="35">
        <v>2028</v>
      </c>
      <c r="G46" s="35">
        <v>2029</v>
      </c>
      <c r="H46" s="35">
        <v>2030</v>
      </c>
      <c r="I46" s="35">
        <v>2031</v>
      </c>
      <c r="J46" s="35">
        <v>2032</v>
      </c>
      <c r="K46" s="35">
        <v>2033</v>
      </c>
      <c r="L46" s="35">
        <v>2034</v>
      </c>
      <c r="M46" s="35">
        <v>2035</v>
      </c>
      <c r="N46" s="35">
        <v>2036</v>
      </c>
      <c r="O46" s="35">
        <v>2037</v>
      </c>
      <c r="P46" s="35">
        <v>2038</v>
      </c>
      <c r="Q46" s="35">
        <v>2039</v>
      </c>
      <c r="R46" s="35">
        <v>2040</v>
      </c>
      <c r="S46" s="35">
        <v>2041</v>
      </c>
      <c r="T46" s="35">
        <v>2042</v>
      </c>
      <c r="U46" s="35">
        <v>2043</v>
      </c>
      <c r="V46" s="35">
        <v>2044</v>
      </c>
      <c r="W46" s="35">
        <v>2045</v>
      </c>
      <c r="X46" s="4" t="s">
        <v>4</v>
      </c>
      <c r="AA46" s="29"/>
      <c r="AC46" s="2"/>
      <c r="AD46" s="2"/>
      <c r="AJ46" s="1"/>
      <c r="AK46" s="1"/>
      <c r="AL46" s="1"/>
    </row>
    <row r="47" spans="2:38" x14ac:dyDescent="0.35">
      <c r="B47" s="18" t="s">
        <v>5</v>
      </c>
      <c r="C47" s="33">
        <v>0</v>
      </c>
      <c r="D47" s="33">
        <v>29.202963554697238</v>
      </c>
      <c r="E47" s="33">
        <v>28.300089570231908</v>
      </c>
      <c r="F47" s="33">
        <v>26.485116484586918</v>
      </c>
      <c r="G47" s="33">
        <v>23.589855750962283</v>
      </c>
      <c r="H47" s="33">
        <v>20.008903513299067</v>
      </c>
      <c r="I47" s="33">
        <v>16.427951275635852</v>
      </c>
      <c r="J47" s="33">
        <v>12.850235135326811</v>
      </c>
      <c r="K47" s="33">
        <v>10.113777041345456</v>
      </c>
      <c r="L47" s="33">
        <v>8.3799812174705988</v>
      </c>
      <c r="M47" s="33">
        <v>7.3215666912471509</v>
      </c>
      <c r="N47" s="33">
        <v>6.55099767553207</v>
      </c>
      <c r="O47" s="33">
        <v>5.780428620438502</v>
      </c>
      <c r="P47" s="33">
        <v>5.0098596047234212</v>
      </c>
      <c r="Q47" s="33">
        <v>4.2392905754593384</v>
      </c>
      <c r="R47" s="33">
        <v>3.4687215597442576</v>
      </c>
      <c r="S47" s="33">
        <v>2.698152516931176</v>
      </c>
      <c r="T47" s="33">
        <v>1.9275834876670948</v>
      </c>
      <c r="U47" s="33">
        <v>1.1570144719520132</v>
      </c>
      <c r="V47" s="33">
        <v>0.39137732156187177</v>
      </c>
      <c r="W47" s="33">
        <v>0</v>
      </c>
      <c r="X47" s="2">
        <f t="shared" ref="X47:X58" si="5">SUM(C47:W47)</f>
        <v>213.90386606881304</v>
      </c>
      <c r="AA47" s="2"/>
      <c r="AJ47" s="1"/>
      <c r="AK47" s="1"/>
      <c r="AL47" s="1"/>
    </row>
    <row r="48" spans="2:38" x14ac:dyDescent="0.35">
      <c r="B48" s="18" t="s">
        <v>6</v>
      </c>
      <c r="C48" s="33">
        <v>0</v>
      </c>
      <c r="D48" s="33">
        <v>0.7965776617954069</v>
      </c>
      <c r="E48" s="33">
        <v>0.75232335748495638</v>
      </c>
      <c r="F48" s="33">
        <v>0.70806904089401945</v>
      </c>
      <c r="G48" s="33">
        <v>0.6638147243030823</v>
      </c>
      <c r="H48" s="33">
        <v>0.61956040771214538</v>
      </c>
      <c r="I48" s="33">
        <v>0.57530609112120834</v>
      </c>
      <c r="J48" s="33">
        <v>0.53105177453027141</v>
      </c>
      <c r="K48" s="33">
        <v>0.48679745793933438</v>
      </c>
      <c r="L48" s="33">
        <v>0.44254315362888369</v>
      </c>
      <c r="M48" s="33">
        <v>0.39828883703794665</v>
      </c>
      <c r="N48" s="33">
        <v>0.35403452044700973</v>
      </c>
      <c r="O48" s="33">
        <v>0.30978020385607269</v>
      </c>
      <c r="P48" s="33">
        <v>0.26552588726513571</v>
      </c>
      <c r="Q48" s="33">
        <v>0.2212715706741987</v>
      </c>
      <c r="R48" s="33">
        <v>0.17701725408326169</v>
      </c>
      <c r="S48" s="33">
        <v>0.132762949772811</v>
      </c>
      <c r="T48" s="33">
        <v>8.8508633181874005E-2</v>
      </c>
      <c r="U48" s="33">
        <v>4.4254316590937003E-2</v>
      </c>
      <c r="V48" s="33">
        <v>0</v>
      </c>
      <c r="W48" s="33">
        <v>0</v>
      </c>
      <c r="X48" s="2">
        <f t="shared" si="5"/>
        <v>7.5674878423185543</v>
      </c>
      <c r="AA48" s="2"/>
      <c r="AB48" s="2"/>
      <c r="AJ48" s="1"/>
      <c r="AK48" s="1"/>
      <c r="AL48" s="1"/>
    </row>
    <row r="49" spans="2:38" x14ac:dyDescent="0.35">
      <c r="B49" s="18" t="s">
        <v>7</v>
      </c>
      <c r="C49" s="33">
        <v>0</v>
      </c>
      <c r="D49" s="33">
        <v>1.8489790854207173</v>
      </c>
      <c r="E49" s="33">
        <v>1.7114835120633549</v>
      </c>
      <c r="F49" s="33">
        <v>1.5729983292786418</v>
      </c>
      <c r="G49" s="33">
        <v>1.4172274478532048</v>
      </c>
      <c r="H49" s="33">
        <v>1.270099404890046</v>
      </c>
      <c r="I49" s="33">
        <v>1.1229713850986622</v>
      </c>
      <c r="J49" s="33">
        <v>0.99734432223101432</v>
      </c>
      <c r="K49" s="33">
        <v>0.87677848112480516</v>
      </c>
      <c r="L49" s="33">
        <v>0.76169253167216988</v>
      </c>
      <c r="M49" s="33">
        <v>0.64660659450002078</v>
      </c>
      <c r="N49" s="33">
        <v>0.53445724173405762</v>
      </c>
      <c r="O49" s="33">
        <v>0.41643472154492034</v>
      </c>
      <c r="P49" s="33">
        <v>0.32964758688444062</v>
      </c>
      <c r="Q49" s="33">
        <v>0.27894603954316588</v>
      </c>
      <c r="R49" s="33">
        <v>0.23733529411764706</v>
      </c>
      <c r="S49" s="33">
        <v>0.19311649269311063</v>
      </c>
      <c r="T49" s="33">
        <v>0.15020170698759669</v>
      </c>
      <c r="U49" s="33">
        <v>0.10728694584305538</v>
      </c>
      <c r="V49" s="33">
        <v>6.4727815301485928E-2</v>
      </c>
      <c r="W49" s="33">
        <v>2.1457386712513817E-2</v>
      </c>
      <c r="X49" s="2">
        <f t="shared" si="5"/>
        <v>14.559792325494634</v>
      </c>
      <c r="AA49" s="2"/>
      <c r="AB49" s="2"/>
      <c r="AJ49" s="1"/>
      <c r="AK49" s="1"/>
      <c r="AL49" s="1"/>
    </row>
    <row r="50" spans="2:38" x14ac:dyDescent="0.35">
      <c r="B50" s="18" t="s">
        <v>8</v>
      </c>
      <c r="C50" s="33">
        <v>0</v>
      </c>
      <c r="D50" s="33">
        <v>29.905248951062017</v>
      </c>
      <c r="E50" s="33">
        <v>28.762322421749815</v>
      </c>
      <c r="F50" s="33">
        <v>26.861092529941043</v>
      </c>
      <c r="G50" s="33">
        <v>23.229137747218157</v>
      </c>
      <c r="H50" s="33">
        <v>19.598962202122252</v>
      </c>
      <c r="I50" s="33">
        <v>15.968786669306834</v>
      </c>
      <c r="J50" s="33">
        <v>12.763613864341695</v>
      </c>
      <c r="K50" s="33">
        <v>9.9638409628237188</v>
      </c>
      <c r="L50" s="33">
        <v>8.3489999726841475</v>
      </c>
      <c r="M50" s="33">
        <v>7.2723535254544984</v>
      </c>
      <c r="N50" s="33">
        <v>6.430373602339551</v>
      </c>
      <c r="O50" s="33">
        <v>5.4494830326729975</v>
      </c>
      <c r="P50" s="33">
        <v>4.5380477394950027</v>
      </c>
      <c r="Q50" s="33">
        <v>3.8021481126547867</v>
      </c>
      <c r="R50" s="33">
        <v>3.100700720407104</v>
      </c>
      <c r="S50" s="33">
        <v>2.3303488589743524</v>
      </c>
      <c r="T50" s="33">
        <v>1.5944492050361363</v>
      </c>
      <c r="U50" s="33">
        <v>0.85854956464691945</v>
      </c>
      <c r="V50" s="33">
        <v>0.12402803369392415</v>
      </c>
      <c r="W50" s="33">
        <v>0</v>
      </c>
      <c r="X50" s="2">
        <f t="shared" si="5"/>
        <v>210.90248771662496</v>
      </c>
      <c r="AA50" s="2"/>
      <c r="AJ50" s="1"/>
      <c r="AK50" s="1"/>
      <c r="AL50" s="1"/>
    </row>
    <row r="51" spans="2:38" x14ac:dyDescent="0.35">
      <c r="B51" s="18" t="s">
        <v>9</v>
      </c>
      <c r="C51" s="33">
        <v>0</v>
      </c>
      <c r="D51" s="33">
        <v>7.0778401457089215</v>
      </c>
      <c r="E51" s="33">
        <v>6.8327349332564582</v>
      </c>
      <c r="F51" s="33">
        <v>6.3826559597653585</v>
      </c>
      <c r="G51" s="33">
        <v>5.8627832577061172</v>
      </c>
      <c r="H51" s="33">
        <v>5.3778074256364459</v>
      </c>
      <c r="I51" s="33">
        <v>4.8928315821557753</v>
      </c>
      <c r="J51" s="33">
        <v>4.4320879453988846</v>
      </c>
      <c r="K51" s="33">
        <v>3.922879906605433</v>
      </c>
      <c r="L51" s="33">
        <v>3.4379040745357625</v>
      </c>
      <c r="M51" s="33">
        <v>2.9529282424660912</v>
      </c>
      <c r="N51" s="33">
        <v>2.4815199073409233</v>
      </c>
      <c r="O51" s="33">
        <v>1.9829765669157491</v>
      </c>
      <c r="P51" s="33">
        <v>1.4980007234350783</v>
      </c>
      <c r="Q51" s="33">
        <v>1.0130248913654072</v>
      </c>
      <c r="R51" s="33">
        <v>0.53095188069396193</v>
      </c>
      <c r="S51" s="33">
        <v>0.2398706310282088</v>
      </c>
      <c r="T51" s="33">
        <v>0</v>
      </c>
      <c r="U51" s="33">
        <v>0</v>
      </c>
      <c r="V51" s="33">
        <v>0</v>
      </c>
      <c r="W51" s="33">
        <v>0</v>
      </c>
      <c r="X51" s="2">
        <f t="shared" si="5"/>
        <v>58.918798074014582</v>
      </c>
      <c r="AA51" s="2"/>
      <c r="AC51" s="2"/>
      <c r="AD51" s="2"/>
      <c r="AJ51" s="1"/>
      <c r="AK51" s="1"/>
      <c r="AL51" s="1"/>
    </row>
    <row r="52" spans="2:38" x14ac:dyDescent="0.35">
      <c r="B52" s="18" t="s">
        <v>10</v>
      </c>
      <c r="C52" s="33">
        <v>0</v>
      </c>
      <c r="D52" s="33">
        <v>3.0445442698282981</v>
      </c>
      <c r="E52" s="33">
        <v>1.8378621849735854</v>
      </c>
      <c r="F52" s="33">
        <v>0.63447815980203659</v>
      </c>
      <c r="G52" s="33">
        <v>2.4746670550910212E-2</v>
      </c>
      <c r="H52" s="33">
        <v>1.856190855018288E-2</v>
      </c>
      <c r="I52" s="33">
        <v>1.2377146549455553E-2</v>
      </c>
      <c r="J52" s="33">
        <v>6.1923845487282247E-3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0</v>
      </c>
      <c r="S52" s="33">
        <v>0</v>
      </c>
      <c r="T52" s="33">
        <v>0</v>
      </c>
      <c r="U52" s="33">
        <v>0</v>
      </c>
      <c r="V52" s="33">
        <v>6.6148277410626219E-2</v>
      </c>
      <c r="W52" s="33">
        <v>0</v>
      </c>
      <c r="X52" s="2">
        <f t="shared" si="5"/>
        <v>5.6449110022138242</v>
      </c>
      <c r="AA52" s="2"/>
      <c r="AC52" s="2"/>
      <c r="AD52" s="2"/>
      <c r="AJ52" s="1"/>
      <c r="AK52" s="1"/>
      <c r="AL52" s="1"/>
    </row>
    <row r="53" spans="2:38" x14ac:dyDescent="0.35">
      <c r="B53" s="18" t="s">
        <v>11</v>
      </c>
      <c r="C53" s="33">
        <v>0</v>
      </c>
      <c r="D53" s="33">
        <v>28.8975747067839</v>
      </c>
      <c r="E53" s="33">
        <v>27.448248956766083</v>
      </c>
      <c r="F53" s="33">
        <v>25.223472743857279</v>
      </c>
      <c r="G53" s="33">
        <v>21.800362498896291</v>
      </c>
      <c r="H53" s="33">
        <v>18.219571086481753</v>
      </c>
      <c r="I53" s="33">
        <v>14.638779634688733</v>
      </c>
      <c r="J53" s="33">
        <v>11.359536925208658</v>
      </c>
      <c r="K53" s="33">
        <v>9.2113097571688893</v>
      </c>
      <c r="L53" s="33">
        <v>7.7912720674945284</v>
      </c>
      <c r="M53" s="33">
        <v>6.9363736692443796</v>
      </c>
      <c r="N53" s="33">
        <v>6.1663407335980684</v>
      </c>
      <c r="O53" s="33">
        <v>5.3955572883115757</v>
      </c>
      <c r="P53" s="33">
        <v>4.6251490449176877</v>
      </c>
      <c r="Q53" s="33">
        <v>3.8547408544512871</v>
      </c>
      <c r="R53" s="33">
        <v>3.0844934892335645</v>
      </c>
      <c r="S53" s="33">
        <v>2.3139244735184832</v>
      </c>
      <c r="T53" s="33">
        <v>1.5435162301245955</v>
      </c>
      <c r="U53" s="33">
        <v>0.77310803965819397</v>
      </c>
      <c r="V53" s="33">
        <v>0</v>
      </c>
      <c r="W53" s="33">
        <v>0</v>
      </c>
      <c r="X53" s="2">
        <f t="shared" si="5"/>
        <v>199.28333220040392</v>
      </c>
      <c r="AA53" s="2"/>
      <c r="AC53" s="2"/>
      <c r="AD53" s="2"/>
      <c r="AJ53" s="1"/>
      <c r="AK53" s="1"/>
      <c r="AL53" s="1"/>
    </row>
    <row r="54" spans="2:38" x14ac:dyDescent="0.35">
      <c r="B54" s="18" t="s">
        <v>12</v>
      </c>
      <c r="C54" s="33">
        <v>0.80535637971263663</v>
      </c>
      <c r="D54" s="33">
        <v>0.76182360309468244</v>
      </c>
      <c r="E54" s="33">
        <v>0.71829082647672837</v>
      </c>
      <c r="F54" s="33">
        <v>0.67848598796512338</v>
      </c>
      <c r="G54" s="33">
        <v>0.63122526096033393</v>
      </c>
      <c r="H54" s="33">
        <v>0.58769248434237997</v>
      </c>
      <c r="I54" s="33">
        <v>0.54415970772442579</v>
      </c>
      <c r="J54" s="33">
        <v>0.50339282819599662</v>
      </c>
      <c r="K54" s="33">
        <v>0.4570941544885177</v>
      </c>
      <c r="L54" s="33">
        <v>0.41356137787056368</v>
      </c>
      <c r="M54" s="33">
        <v>0.37002860125260956</v>
      </c>
      <c r="N54" s="33">
        <v>0.3282996684268697</v>
      </c>
      <c r="O54" s="33">
        <v>0.28296304801670147</v>
      </c>
      <c r="P54" s="33">
        <v>0.2394302713987474</v>
      </c>
      <c r="Q54" s="33">
        <v>0.1958974947807933</v>
      </c>
      <c r="R54" s="33">
        <v>0.15320650865774285</v>
      </c>
      <c r="S54" s="33">
        <v>0.10883194154488518</v>
      </c>
      <c r="T54" s="33">
        <v>6.5299164926931108E-2</v>
      </c>
      <c r="U54" s="33">
        <v>2.1766388308977036E-2</v>
      </c>
      <c r="V54" s="33">
        <v>0</v>
      </c>
      <c r="W54" s="33">
        <v>0</v>
      </c>
      <c r="X54" s="2">
        <f t="shared" si="5"/>
        <v>7.8668056981456465</v>
      </c>
      <c r="AA54" s="2"/>
      <c r="AB54" s="2"/>
      <c r="AC54" s="2"/>
      <c r="AD54" s="2"/>
      <c r="AJ54" s="1"/>
      <c r="AK54" s="1"/>
      <c r="AL54" s="1"/>
    </row>
    <row r="55" spans="2:38" x14ac:dyDescent="0.35">
      <c r="B55" s="18" t="s">
        <v>13</v>
      </c>
      <c r="C55" s="33">
        <v>1.93259542528687</v>
      </c>
      <c r="D55" s="33">
        <v>1.8146339642721876</v>
      </c>
      <c r="E55" s="33">
        <v>1.6650673455196661</v>
      </c>
      <c r="F55" s="33">
        <v>1.5155007253115376</v>
      </c>
      <c r="G55" s="33">
        <v>1.3659341064926063</v>
      </c>
      <c r="H55" s="33">
        <v>1.2163674862844773</v>
      </c>
      <c r="I55" s="33">
        <v>1.0668008717157786</v>
      </c>
      <c r="J55" s="33">
        <v>0.94980743088074038</v>
      </c>
      <c r="K55" s="33">
        <v>0.83281399143489987</v>
      </c>
      <c r="L55" s="33">
        <v>0.71582056288034801</v>
      </c>
      <c r="M55" s="33">
        <v>0.59882712343450761</v>
      </c>
      <c r="N55" s="33">
        <v>0.4818336825994694</v>
      </c>
      <c r="O55" s="33">
        <v>0.36484024315362884</v>
      </c>
      <c r="P55" s="33">
        <v>0.3053824880265259</v>
      </c>
      <c r="Q55" s="33">
        <v>0.26175641655409554</v>
      </c>
      <c r="R55" s="33">
        <v>0.21813034508166523</v>
      </c>
      <c r="S55" s="33">
        <v>0.17450427360923493</v>
      </c>
      <c r="T55" s="33">
        <v>0.13087821441729092</v>
      </c>
      <c r="U55" s="33">
        <v>8.7252142944860625E-2</v>
      </c>
      <c r="V55" s="33">
        <v>4.3626071472430313E-2</v>
      </c>
      <c r="W55" s="33">
        <v>0</v>
      </c>
      <c r="X55" s="2">
        <f t="shared" si="5"/>
        <v>15.742372911372822</v>
      </c>
      <c r="AA55" s="2"/>
      <c r="AC55" s="2"/>
      <c r="AD55" s="2"/>
      <c r="AJ55" s="1"/>
      <c r="AK55" s="1"/>
      <c r="AL55" s="1"/>
    </row>
    <row r="56" spans="2:38" x14ac:dyDescent="0.35">
      <c r="B56" s="18" t="s">
        <v>14</v>
      </c>
      <c r="C56" s="33">
        <v>31.600160490415231</v>
      </c>
      <c r="D56" s="33">
        <v>30.364388070937341</v>
      </c>
      <c r="E56" s="33">
        <v>28.699749275374252</v>
      </c>
      <c r="F56" s="33">
        <v>25.844853445033166</v>
      </c>
      <c r="G56" s="33">
        <v>22.097264880422941</v>
      </c>
      <c r="H56" s="33">
        <v>18.349676303532231</v>
      </c>
      <c r="I56" s="33">
        <v>14.602087738922007</v>
      </c>
      <c r="J56" s="33">
        <v>11.55344565276239</v>
      </c>
      <c r="K56" s="33">
        <v>9.2939957312753645</v>
      </c>
      <c r="L56" s="33">
        <v>7.9712343690686271</v>
      </c>
      <c r="M56" s="33">
        <v>7.034029026406535</v>
      </c>
      <c r="N56" s="33">
        <v>6.0968236579149568</v>
      </c>
      <c r="O56" s="33">
        <v>5.1596183288018658</v>
      </c>
      <c r="P56" s="33">
        <v>4.3106630426704751</v>
      </c>
      <c r="Q56" s="33">
        <v>3.5499577982522732</v>
      </c>
      <c r="R56" s="33">
        <v>2.7892525402850721</v>
      </c>
      <c r="S56" s="33">
        <v>2.0285473094158704</v>
      </c>
      <c r="T56" s="33">
        <v>1.2678420785466691</v>
      </c>
      <c r="U56" s="33">
        <v>0.50713683412846766</v>
      </c>
      <c r="V56" s="33">
        <v>0</v>
      </c>
      <c r="W56" s="33">
        <v>0</v>
      </c>
      <c r="X56" s="2">
        <f t="shared" si="5"/>
        <v>233.12072657416573</v>
      </c>
      <c r="AA56" s="2"/>
      <c r="AC56" s="2"/>
      <c r="AD56" s="2"/>
      <c r="AJ56" s="1"/>
      <c r="AK56" s="1"/>
      <c r="AL56" s="1"/>
    </row>
    <row r="57" spans="2:38" x14ac:dyDescent="0.35">
      <c r="B57" s="18" t="s">
        <v>15</v>
      </c>
      <c r="C57" s="33">
        <v>6.2348186289211087</v>
      </c>
      <c r="D57" s="33">
        <v>7.0012645839704648</v>
      </c>
      <c r="E57" s="33">
        <v>6.6336831003779482</v>
      </c>
      <c r="F57" s="33">
        <v>6.1455073037407608</v>
      </c>
      <c r="G57" s="33">
        <v>5.6573315079730619</v>
      </c>
      <c r="H57" s="33">
        <v>5.1691557113358755</v>
      </c>
      <c r="I57" s="33">
        <v>4.6809799269791759</v>
      </c>
      <c r="J57" s="33">
        <v>4.2413200393785768</v>
      </c>
      <c r="K57" s="33">
        <v>3.7046283345742888</v>
      </c>
      <c r="L57" s="33">
        <v>3.2164525379371023</v>
      </c>
      <c r="M57" s="33">
        <v>2.7282767535804022</v>
      </c>
      <c r="N57" s="33">
        <v>2.2401009455322156</v>
      </c>
      <c r="O57" s="33">
        <v>1.751925161175516</v>
      </c>
      <c r="P57" s="33">
        <v>1.2637493645383298</v>
      </c>
      <c r="Q57" s="33">
        <v>0.77557356877062955</v>
      </c>
      <c r="R57" s="33">
        <v>0.38633713292007854</v>
      </c>
      <c r="S57" s="33">
        <v>0.12059430076418189</v>
      </c>
      <c r="T57" s="33">
        <v>0</v>
      </c>
      <c r="U57" s="33">
        <v>0</v>
      </c>
      <c r="V57" s="33">
        <v>0</v>
      </c>
      <c r="W57" s="33">
        <v>0</v>
      </c>
      <c r="X57" s="2">
        <f t="shared" si="5"/>
        <v>61.951698902469715</v>
      </c>
      <c r="AA57" s="30"/>
      <c r="AC57" s="2"/>
      <c r="AD57" s="2"/>
      <c r="AE57" s="17"/>
      <c r="AJ57" s="1"/>
      <c r="AK57" s="1"/>
      <c r="AL57" s="1"/>
    </row>
    <row r="58" spans="2:38" x14ac:dyDescent="0.35">
      <c r="B58" s="18" t="s">
        <v>16</v>
      </c>
      <c r="C58" s="33">
        <v>3.6676737256168233</v>
      </c>
      <c r="D58" s="33">
        <v>2.4543955091152974</v>
      </c>
      <c r="E58" s="33">
        <v>1.2411172803332857</v>
      </c>
      <c r="F58" s="33">
        <v>2.783905155127387E-2</v>
      </c>
      <c r="G58" s="33">
        <v>2.1654289550546546E-2</v>
      </c>
      <c r="H58" s="33">
        <v>1.5469527549819216E-2</v>
      </c>
      <c r="I58" s="33">
        <v>9.2847655490918887E-3</v>
      </c>
      <c r="J58" s="33">
        <v>3.10000354836456E-3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0</v>
      </c>
      <c r="S58" s="33">
        <v>0</v>
      </c>
      <c r="T58" s="33">
        <v>0</v>
      </c>
      <c r="U58" s="33">
        <v>0</v>
      </c>
      <c r="V58" s="33">
        <v>0</v>
      </c>
      <c r="W58" s="33">
        <v>0</v>
      </c>
      <c r="X58" s="2">
        <f t="shared" si="5"/>
        <v>7.4405341528145019</v>
      </c>
      <c r="AA58" s="30"/>
      <c r="AC58" s="2"/>
      <c r="AD58" s="2"/>
      <c r="AJ58" s="1"/>
      <c r="AK58" s="1"/>
      <c r="AL58" s="1"/>
    </row>
    <row r="59" spans="2:38" x14ac:dyDescent="0.35">
      <c r="B59" s="7" t="s">
        <v>4</v>
      </c>
      <c r="C59" s="34">
        <f>SUM(C47:C58)</f>
        <v>44.240604649952672</v>
      </c>
      <c r="D59" s="34">
        <f t="shared" ref="D59:W59" si="6">SUM(D47:D58)</f>
        <v>143.17023410668645</v>
      </c>
      <c r="E59" s="34">
        <f t="shared" si="6"/>
        <v>134.60297276460804</v>
      </c>
      <c r="F59" s="34">
        <f t="shared" si="6"/>
        <v>122.08006976172715</v>
      </c>
      <c r="G59" s="34">
        <f t="shared" si="6"/>
        <v>106.36133814288952</v>
      </c>
      <c r="H59" s="34">
        <f t="shared" si="6"/>
        <v>90.451827461736698</v>
      </c>
      <c r="I59" s="34">
        <f t="shared" si="6"/>
        <v>74.542316795447007</v>
      </c>
      <c r="J59" s="34">
        <f t="shared" si="6"/>
        <v>60.191128306352134</v>
      </c>
      <c r="K59" s="34">
        <f t="shared" si="6"/>
        <v>48.863915818780704</v>
      </c>
      <c r="L59" s="34">
        <f t="shared" si="6"/>
        <v>41.479461865242733</v>
      </c>
      <c r="M59" s="34">
        <f t="shared" si="6"/>
        <v>36.259279064624138</v>
      </c>
      <c r="N59" s="34">
        <f t="shared" si="6"/>
        <v>31.664781635465193</v>
      </c>
      <c r="O59" s="34">
        <f t="shared" si="6"/>
        <v>26.89400721488753</v>
      </c>
      <c r="P59" s="34">
        <f t="shared" si="6"/>
        <v>22.385455753354844</v>
      </c>
      <c r="Q59" s="34">
        <f t="shared" si="6"/>
        <v>18.192607322505975</v>
      </c>
      <c r="R59" s="34">
        <f t="shared" si="6"/>
        <v>14.146146725224353</v>
      </c>
      <c r="S59" s="34">
        <f t="shared" si="6"/>
        <v>10.340653748252315</v>
      </c>
      <c r="T59" s="34">
        <f t="shared" si="6"/>
        <v>6.7682787208881887</v>
      </c>
      <c r="U59" s="34">
        <f t="shared" si="6"/>
        <v>3.556368704073424</v>
      </c>
      <c r="V59" s="34">
        <f t="shared" si="6"/>
        <v>0.68990751944033846</v>
      </c>
      <c r="W59" s="34">
        <f t="shared" si="6"/>
        <v>2.1457386712513817E-2</v>
      </c>
      <c r="X59" s="32">
        <f>SUM(X47:X58)</f>
        <v>1036.9028134688519</v>
      </c>
      <c r="Y59" s="9"/>
      <c r="AA59" s="31"/>
      <c r="AJ59" s="1"/>
      <c r="AK59" s="1"/>
      <c r="AL59" s="1"/>
    </row>
    <row r="60" spans="2:38" x14ac:dyDescent="0.35">
      <c r="Y60" s="9"/>
      <c r="AL60" s="1"/>
    </row>
  </sheetData>
  <mergeCells count="10">
    <mergeCell ref="B42:AI42"/>
    <mergeCell ref="B43:AI43"/>
    <mergeCell ref="B44:AI44"/>
    <mergeCell ref="B23:AF23"/>
    <mergeCell ref="B24:AF24"/>
    <mergeCell ref="B1:AF1"/>
    <mergeCell ref="B2:AF2"/>
    <mergeCell ref="B3:AF3"/>
    <mergeCell ref="O4:Q4"/>
    <mergeCell ref="B22:AF22"/>
  </mergeCells>
  <pageMargins left="0.7" right="0.7" top="0.75" bottom="0.75" header="0.3" footer="0.3"/>
  <pageSetup paperSize="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3" ma:contentTypeDescription="Crear nuevo documento." ma:contentTypeScope="" ma:versionID="2e4a87a7af6eb1949afed17d349c0425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c105af2f04a213ee557be7aad119d1dd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918CC1-346B-4511-8828-30CC4E4FC5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361C92-E479-4897-A436-E855A43974E1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ca0b8503-558e-4550-823a-26f008707f9a"/>
    <ds:schemaRef ds:uri="http://schemas.openxmlformats.org/package/2006/metadata/core-properties"/>
    <ds:schemaRef ds:uri="9f1d2543-a317-404b-b796-299c7d331056"/>
  </ds:schemaRefs>
</ds:datastoreItem>
</file>

<file path=customXml/itemProps3.xml><?xml version="1.0" encoding="utf-8"?>
<ds:datastoreItem xmlns:ds="http://schemas.openxmlformats.org/officeDocument/2006/customXml" ds:itemID="{4C85450A-0565-400A-AF67-153345971A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Perfil Venc Interes DI Moneda</vt:lpstr>
      <vt:lpstr>Perfil Venc Interes DE Dólares</vt:lpstr>
      <vt:lpstr>Perfil Venc Interes DE Moneda</vt:lpstr>
    </vt:vector>
  </TitlesOfParts>
  <Company>Ministerio de Hacienda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Carvajal Gorgona</dc:creator>
  <cp:lastModifiedBy>Ana Gabriela Corrales Rojas</cp:lastModifiedBy>
  <dcterms:created xsi:type="dcterms:W3CDTF">2021-02-12T17:59:19Z</dcterms:created>
  <dcterms:modified xsi:type="dcterms:W3CDTF">2025-08-29T20:29:09Z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